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760"/>
  </bookViews>
  <sheets>
    <sheet name="Почепское" sheetId="8" r:id="rId1"/>
  </sheets>
  <calcPr calcId="124519"/>
</workbook>
</file>

<file path=xl/calcChain.xml><?xml version="1.0" encoding="utf-8"?>
<calcChain xmlns="http://schemas.openxmlformats.org/spreadsheetml/2006/main">
  <c r="G23" i="8"/>
  <c r="G28"/>
  <c r="G35"/>
  <c r="G42"/>
  <c r="G54"/>
  <c r="G57"/>
  <c r="F57"/>
  <c r="G93"/>
  <c r="G68"/>
  <c r="G73"/>
  <c r="F73"/>
  <c r="G80"/>
  <c r="G87"/>
  <c r="F87"/>
  <c r="G89"/>
  <c r="F89"/>
  <c r="G91"/>
  <c r="F91"/>
  <c r="G106"/>
  <c r="G108"/>
  <c r="G48"/>
  <c r="G46"/>
  <c r="F46"/>
  <c r="G9"/>
  <c r="G8" s="1"/>
  <c r="F9"/>
  <c r="F79"/>
  <c r="F74"/>
  <c r="F93"/>
  <c r="F72"/>
  <c r="F71"/>
  <c r="F70"/>
  <c r="F30"/>
  <c r="F28" s="1"/>
  <c r="F77"/>
  <c r="F78"/>
  <c r="F25"/>
  <c r="F23" s="1"/>
  <c r="F22"/>
  <c r="F108"/>
  <c r="F106"/>
  <c r="F103"/>
  <c r="F80"/>
  <c r="F62"/>
  <c r="F54"/>
  <c r="F48"/>
  <c r="F42"/>
  <c r="F35"/>
  <c r="F15"/>
  <c r="G59" l="1"/>
  <c r="G114" s="1"/>
  <c r="G21"/>
  <c r="F8"/>
  <c r="F68"/>
  <c r="F21"/>
  <c r="F59" l="1"/>
  <c r="F114" s="1"/>
</calcChain>
</file>

<file path=xl/sharedStrings.xml><?xml version="1.0" encoding="utf-8"?>
<sst xmlns="http://schemas.openxmlformats.org/spreadsheetml/2006/main" count="216" uniqueCount="134">
  <si>
    <t>Наименование программы</t>
  </si>
  <si>
    <t>1. Муниципальная Программа «Развитие и сохранение культуры поселения»</t>
  </si>
  <si>
    <t>1.1.Подпрограмма «Организация досуга и обеспечение жителей поселения услугами организации культуры»</t>
  </si>
  <si>
    <t>1.2.Подпрограмма «Организация библиотечного обслуживания населения»</t>
  </si>
  <si>
    <t>2. Муниципальная Программа «Муниципальное управление и гражданское общество»</t>
  </si>
  <si>
    <t>2.2.Подпрограмма «Управление в сфере функций органов  местной администрации»</t>
  </si>
  <si>
    <t>2.3.Подпрограмма  «Обеспечение реализации Муниципальной Программы»</t>
  </si>
  <si>
    <t>2.4.Подпрограмма «Повышение устойчивости бюджета поселения»</t>
  </si>
  <si>
    <t>2.6.Подпрограмма  «Социальная поддержка граждан»</t>
  </si>
  <si>
    <t>3. Муниципальная Программа «Развитие территории поселения»</t>
  </si>
  <si>
    <t>3.1.Подпрограмма  «Ремонт и содержание муниципальных дорог»</t>
  </si>
  <si>
    <t>ЦСР</t>
  </si>
  <si>
    <t>2.5.Подпрограмма   «Защита населения и территории поселения от чрезвычайных ситуаций и обеспечение первичных мер пожарной безопасности»</t>
  </si>
  <si>
    <t>2.8.Подпрограмма  «Финансовое обеспечение  муниципальных образований Воронежской области для исполнения переданных полномочий»</t>
  </si>
  <si>
    <t>11 1 01 00590</t>
  </si>
  <si>
    <t>16 0 00 00000</t>
  </si>
  <si>
    <t>16 1 01 92020</t>
  </si>
  <si>
    <t>16 2 01 92010</t>
  </si>
  <si>
    <t>16 4 01 90570</t>
  </si>
  <si>
    <t>16 4 03 98500</t>
  </si>
  <si>
    <t>16 4 02 97880</t>
  </si>
  <si>
    <t>16 6 01 90470</t>
  </si>
  <si>
    <t>16 8 01 51180</t>
  </si>
  <si>
    <t>19 0 00 00000</t>
  </si>
  <si>
    <t>19 2 01 90670</t>
  </si>
  <si>
    <t>19 3 01 90800</t>
  </si>
  <si>
    <t>11 0 00 00000</t>
  </si>
  <si>
    <t>11 2 01 85190</t>
  </si>
  <si>
    <t>19 1 01 81290</t>
  </si>
  <si>
    <t>19 1 01 S8850</t>
  </si>
  <si>
    <t>16 3 01 00590</t>
  </si>
  <si>
    <t>4. Муниципальная Программа «Развитие и поддержка малого и среднего предпринимательства»</t>
  </si>
  <si>
    <t>19 2 01 S8670</t>
  </si>
  <si>
    <t>Рз Пр</t>
  </si>
  <si>
    <t>Вр</t>
  </si>
  <si>
    <t>0801</t>
  </si>
  <si>
    <t>0102</t>
  </si>
  <si>
    <t>11 1 01 00000</t>
  </si>
  <si>
    <t>11 2 01 00000</t>
  </si>
  <si>
    <t>0104</t>
  </si>
  <si>
    <t>16 3 00 00000</t>
  </si>
  <si>
    <t>16 2 00 00000</t>
  </si>
  <si>
    <t>0113</t>
  </si>
  <si>
    <t>16 3 02 90200</t>
  </si>
  <si>
    <t>16 4 00 00000</t>
  </si>
  <si>
    <t>0111</t>
  </si>
  <si>
    <t>1301</t>
  </si>
  <si>
    <t>16 5 00 00000</t>
  </si>
  <si>
    <t>0309</t>
  </si>
  <si>
    <t>16 5 0191430</t>
  </si>
  <si>
    <t>0314</t>
  </si>
  <si>
    <t>1001</t>
  </si>
  <si>
    <t>0412</t>
  </si>
  <si>
    <t>16 8 00 00000</t>
  </si>
  <si>
    <t>0203</t>
  </si>
  <si>
    <t>19 1 00 00000</t>
  </si>
  <si>
    <t>0409</t>
  </si>
  <si>
    <t>19 3 00 00000</t>
  </si>
  <si>
    <t>0503</t>
  </si>
  <si>
    <t>0107</t>
  </si>
  <si>
    <t>1101</t>
  </si>
  <si>
    <t>16 7 01 90410</t>
  </si>
  <si>
    <t>19 2 00 00000</t>
  </si>
  <si>
    <t>99 1 01 92070</t>
  </si>
  <si>
    <t>16 5 01 91430</t>
  </si>
  <si>
    <t>19 4 00 00000</t>
  </si>
  <si>
    <t>19 8 00 00000</t>
  </si>
  <si>
    <t>05 1 01 90390</t>
  </si>
  <si>
    <t>05 0 00 00000</t>
  </si>
  <si>
    <t>2.7.Подпрограмма  «Обеспечение условий для развития на территории поселения физической культуры и массового спорта»</t>
  </si>
  <si>
    <t>2.9.Подпрограмма « Градостроительная деятельность поселения»</t>
  </si>
  <si>
    <t>16 9 01 90850</t>
  </si>
  <si>
    <t>19 9 00 00000</t>
  </si>
  <si>
    <t>19 9 0188690</t>
  </si>
  <si>
    <t xml:space="preserve"> Непрограммные расходы органов местного самоуправления</t>
  </si>
  <si>
    <t>19 4 01  90600</t>
  </si>
  <si>
    <t>04 1 0198500</t>
  </si>
  <si>
    <t>0502</t>
  </si>
  <si>
    <t>19 7 01 90500</t>
  </si>
  <si>
    <t>19 5 01  90700</t>
  </si>
  <si>
    <t>19 6 01  91220</t>
  </si>
  <si>
    <t>19 8 01  L5760</t>
  </si>
  <si>
    <t>24 0 00 00000</t>
  </si>
  <si>
    <t>24 2 01 81290</t>
  </si>
  <si>
    <t>24 2 01  S8850</t>
  </si>
  <si>
    <t>19 8 01 90520</t>
  </si>
  <si>
    <t>16 7 01 S8790</t>
  </si>
  <si>
    <t>19 4 01 S8530</t>
  </si>
  <si>
    <t>19 4 01 S8910</t>
  </si>
  <si>
    <t>3.1.Подпрограмма  «Развитие сети уличного освещения»</t>
  </si>
  <si>
    <t>3.2.Подпрограмма «Благоустройство территории поселения»</t>
  </si>
  <si>
    <t xml:space="preserve">3.3.Подпрограмма «Содержание мест захоронения и ремонт военно-мемориальных объектов»  </t>
  </si>
  <si>
    <t>3.6.Подпрограмма "Реконструкция, ремонт сетей и объектов водоснабжения"</t>
  </si>
  <si>
    <t>3.7.Подпрограмма "Благоустройство мест массового отдыха"</t>
  </si>
  <si>
    <t xml:space="preserve">3.8.Подпрограмма «Осуществление муниципального земельного контроля  в границах поселения» </t>
  </si>
  <si>
    <t>4. Муниципальная программа «Использование  и охрана земель на территории  Почепского  сельского поселения»</t>
  </si>
  <si>
    <t>4.1 Мероприятия по повышение эффективности использования и охраны земель на территории поселения</t>
  </si>
  <si>
    <t>5. Муниципальная программа «Развитие транспортной системы»</t>
  </si>
  <si>
    <t>внебюджет</t>
  </si>
  <si>
    <t>16 3 01 S8620</t>
  </si>
  <si>
    <t xml:space="preserve">В С Е Г О    </t>
  </si>
  <si>
    <t>11 1 01 20540</t>
  </si>
  <si>
    <t>16 7 01 20540</t>
  </si>
  <si>
    <t xml:space="preserve">3.5.Подпрограмма «Повышение энергитической эффективности и сокращение энергетических издержек в учреждениях поселения поселения»  </t>
  </si>
  <si>
    <t>ОБ</t>
  </si>
  <si>
    <t>ФБ</t>
  </si>
  <si>
    <t>ВБ</t>
  </si>
  <si>
    <t>СФ</t>
  </si>
  <si>
    <t>ПП</t>
  </si>
  <si>
    <t>19 3 01 L5760</t>
  </si>
  <si>
    <t>19 3 01  L5760</t>
  </si>
  <si>
    <t>19 3 01 S0800</t>
  </si>
  <si>
    <t>19 8 01 S8070</t>
  </si>
  <si>
    <t>благоустройство прилегающей к ДК и админ.тер.                                            ФБ-1629087,94; ОБ-33248,06</t>
  </si>
  <si>
    <t xml:space="preserve">сквер </t>
  </si>
  <si>
    <r>
      <t xml:space="preserve">5.2 Подпрограмма «Капитальный ремонт и ремонт автомобильных дорог общего пользования местного значения на территории Почепского сельского поселения»                                </t>
    </r>
    <r>
      <rPr>
        <sz val="12"/>
        <color rgb="FF000000"/>
        <rFont val="Times New Roman"/>
        <family val="1"/>
        <charset val="204"/>
      </rPr>
      <t xml:space="preserve">                        </t>
    </r>
    <r>
      <rPr>
        <sz val="12"/>
        <color rgb="FF7030A0"/>
        <rFont val="Times New Roman"/>
        <family val="1"/>
        <charset val="204"/>
      </rPr>
      <t xml:space="preserve">  </t>
    </r>
    <r>
      <rPr>
        <sz val="12"/>
        <color rgb="FF000000"/>
        <rFont val="Times New Roman"/>
        <family val="1"/>
        <charset val="204"/>
      </rPr>
      <t xml:space="preserve">                                           </t>
    </r>
  </si>
  <si>
    <r>
      <t xml:space="preserve">3.4.Подпрограмма «Озеленение территории поселения»                                                  </t>
    </r>
    <r>
      <rPr>
        <sz val="10"/>
        <color theme="1"/>
        <rFont val="Times New Roman"/>
        <family val="1"/>
        <charset val="204"/>
      </rPr>
      <t xml:space="preserve">    </t>
    </r>
    <r>
      <rPr>
        <sz val="12"/>
        <color theme="1"/>
        <rFont val="Times New Roman"/>
        <family val="1"/>
        <charset val="204"/>
      </rPr>
      <t xml:space="preserve">                        </t>
    </r>
  </si>
  <si>
    <t xml:space="preserve">благоустройство прилегающей к ДК и админ.тер.                                                                                                          </t>
  </si>
  <si>
    <t xml:space="preserve">благоустройство прил-й к ДК и админ.тер.софин.                                                                                                         </t>
  </si>
  <si>
    <t>план</t>
  </si>
  <si>
    <t>исполнение</t>
  </si>
  <si>
    <r>
      <t xml:space="preserve">2.1. Подпрограмма «Функционирование высшего должностного лица местной администрации»                                     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</t>
    </r>
  </si>
  <si>
    <t>19 3 01 20540</t>
  </si>
  <si>
    <t>16 6 00 00000</t>
  </si>
  <si>
    <t>16 7 00 00000</t>
  </si>
  <si>
    <t>19 7 00 00000</t>
  </si>
  <si>
    <t>19 6 00  00000</t>
  </si>
  <si>
    <t>19 5 00  00000</t>
  </si>
  <si>
    <t>16 9 00 00000</t>
  </si>
  <si>
    <t>Глава Почепского сельского поселения                                               В.И.Бокова</t>
  </si>
  <si>
    <t>ОТЧЕТ</t>
  </si>
  <si>
    <t>об исполнении муниципальных программ</t>
  </si>
  <si>
    <t xml:space="preserve"> Почепского сельского поселения</t>
  </si>
  <si>
    <t>за 1 полугодие 2023 года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</si>
</sst>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04"/>
      <scheme val="minor"/>
    </font>
    <font>
      <sz val="12"/>
      <color rgb="FF7030A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6" fillId="0" borderId="0" xfId="0" applyFont="1"/>
    <xf numFmtId="0" fontId="6" fillId="2" borderId="0" xfId="0" applyFont="1" applyFill="1"/>
    <xf numFmtId="0" fontId="2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right" wrapText="1"/>
    </xf>
    <xf numFmtId="49" fontId="7" fillId="2" borderId="1" xfId="0" applyNumberFormat="1" applyFont="1" applyFill="1" applyBorder="1" applyAlignment="1">
      <alignment horizontal="right" wrapText="1"/>
    </xf>
    <xf numFmtId="49" fontId="7" fillId="2" borderId="2" xfId="0" applyNumberFormat="1" applyFont="1" applyFill="1" applyBorder="1" applyAlignment="1">
      <alignment horizontal="right" wrapText="1"/>
    </xf>
    <xf numFmtId="0" fontId="5" fillId="4" borderId="1" xfId="0" applyFont="1" applyFill="1" applyBorder="1" applyAlignment="1">
      <alignment horizontal="center" wrapText="1"/>
    </xf>
    <xf numFmtId="49" fontId="7" fillId="2" borderId="2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49" fontId="7" fillId="2" borderId="3" xfId="0" applyNumberFormat="1" applyFont="1" applyFill="1" applyBorder="1" applyAlignment="1">
      <alignment horizontal="right" wrapText="1"/>
    </xf>
    <xf numFmtId="49" fontId="4" fillId="2" borderId="1" xfId="0" applyNumberFormat="1" applyFont="1" applyFill="1" applyBorder="1" applyAlignment="1">
      <alignment horizontal="right" wrapText="1"/>
    </xf>
    <xf numFmtId="49" fontId="7" fillId="0" borderId="0" xfId="0" applyNumberFormat="1" applyFont="1" applyAlignment="1">
      <alignment horizontal="right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3" fontId="3" fillId="2" borderId="6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10" fillId="0" borderId="0" xfId="0" applyFont="1"/>
    <xf numFmtId="0" fontId="7" fillId="0" borderId="1" xfId="0" applyFont="1" applyBorder="1"/>
    <xf numFmtId="0" fontId="7" fillId="0" borderId="6" xfId="0" applyFont="1" applyBorder="1"/>
    <xf numFmtId="0" fontId="7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3" fontId="4" fillId="0" borderId="6" xfId="0" applyNumberFormat="1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49" fontId="4" fillId="2" borderId="2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 wrapText="1"/>
    </xf>
    <xf numFmtId="49" fontId="12" fillId="2" borderId="1" xfId="0" applyNumberFormat="1" applyFont="1" applyFill="1" applyBorder="1" applyAlignment="1">
      <alignment horizontal="right" wrapText="1"/>
    </xf>
    <xf numFmtId="0" fontId="4" fillId="4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49" fontId="11" fillId="2" borderId="3" xfId="0" applyNumberFormat="1" applyFont="1" applyFill="1" applyBorder="1" applyAlignment="1">
      <alignment horizontal="right" wrapText="1"/>
    </xf>
    <xf numFmtId="49" fontId="12" fillId="2" borderId="1" xfId="0" applyNumberFormat="1" applyFont="1" applyFill="1" applyBorder="1" applyAlignment="1">
      <alignment horizontal="left" wrapText="1"/>
    </xf>
    <xf numFmtId="49" fontId="12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49" fontId="12" fillId="2" borderId="1" xfId="0" applyNumberFormat="1" applyFont="1" applyFill="1" applyBorder="1" applyAlignment="1">
      <alignment horizontal="right" vertical="center" wrapText="1"/>
    </xf>
    <xf numFmtId="49" fontId="12" fillId="2" borderId="2" xfId="0" applyNumberFormat="1" applyFont="1" applyFill="1" applyBorder="1" applyAlignment="1">
      <alignment horizontal="right" vertical="center" wrapText="1"/>
    </xf>
    <xf numFmtId="49" fontId="12" fillId="2" borderId="2" xfId="0" applyNumberFormat="1" applyFont="1" applyFill="1" applyBorder="1" applyAlignment="1">
      <alignment horizontal="right" wrapText="1"/>
    </xf>
    <xf numFmtId="0" fontId="8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horizontal="right" wrapText="1"/>
    </xf>
    <xf numFmtId="49" fontId="11" fillId="2" borderId="2" xfId="0" applyNumberFormat="1" applyFont="1" applyFill="1" applyBorder="1" applyAlignment="1">
      <alignment horizontal="right" wrapText="1"/>
    </xf>
    <xf numFmtId="0" fontId="1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13" fillId="0" borderId="1" xfId="0" applyFont="1" applyBorder="1"/>
    <xf numFmtId="49" fontId="8" fillId="2" borderId="6" xfId="0" applyNumberFormat="1" applyFont="1" applyFill="1" applyBorder="1" applyAlignment="1">
      <alignment horizontal="center" wrapText="1"/>
    </xf>
    <xf numFmtId="49" fontId="8" fillId="0" borderId="6" xfId="0" applyNumberFormat="1" applyFont="1" applyBorder="1" applyAlignment="1">
      <alignment horizont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3" fontId="8" fillId="2" borderId="6" xfId="0" applyNumberFormat="1" applyFont="1" applyFill="1" applyBorder="1" applyAlignment="1">
      <alignment horizontal="center" wrapText="1"/>
    </xf>
    <xf numFmtId="3" fontId="8" fillId="0" borderId="6" xfId="0" applyNumberFormat="1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7" fillId="2" borderId="1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7" fillId="2" borderId="0" xfId="0" applyNumberFormat="1" applyFont="1" applyFill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/>
    </xf>
    <xf numFmtId="164" fontId="7" fillId="3" borderId="1" xfId="0" applyNumberFormat="1" applyFont="1" applyFill="1" applyBorder="1" applyAlignment="1">
      <alignment horizontal="center"/>
    </xf>
    <xf numFmtId="164" fontId="7" fillId="3" borderId="2" xfId="0" applyNumberFormat="1" applyFont="1" applyFill="1" applyBorder="1" applyAlignment="1">
      <alignment horizontal="center"/>
    </xf>
    <xf numFmtId="164" fontId="7" fillId="2" borderId="4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164" fontId="7" fillId="3" borderId="3" xfId="0" applyNumberFormat="1" applyFont="1" applyFill="1" applyBorder="1" applyAlignment="1">
      <alignment horizontal="center"/>
    </xf>
    <xf numFmtId="164" fontId="7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3" fontId="4" fillId="2" borderId="6" xfId="0" applyNumberFormat="1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2" borderId="2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7" fillId="2" borderId="4" xfId="0" applyFont="1" applyFill="1" applyBorder="1" applyAlignment="1">
      <alignment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/>
    </xf>
    <xf numFmtId="164" fontId="7" fillId="2" borderId="4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7" fillId="2" borderId="4" xfId="0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7"/>
  <sheetViews>
    <sheetView tabSelected="1" topLeftCell="A72" workbookViewId="0">
      <selection activeCell="I12" sqref="I12"/>
    </sheetView>
  </sheetViews>
  <sheetFormatPr defaultRowHeight="15.75"/>
  <cols>
    <col min="1" max="1" width="96.28515625" style="4" customWidth="1"/>
    <col min="2" max="2" width="5" style="4" customWidth="1"/>
    <col min="3" max="3" width="7.85546875" style="89" customWidth="1"/>
    <col min="4" max="4" width="19.7109375" style="4" customWidth="1"/>
    <col min="5" max="5" width="9.28515625" style="89" customWidth="1"/>
    <col min="6" max="7" width="13.7109375" style="128" customWidth="1"/>
    <col min="8" max="16384" width="9.140625" style="4"/>
  </cols>
  <sheetData>
    <row r="1" spans="1:7">
      <c r="C1" s="77"/>
      <c r="D1" s="5"/>
      <c r="E1" s="77"/>
      <c r="F1" s="107"/>
      <c r="G1" s="107"/>
    </row>
    <row r="2" spans="1:7">
      <c r="A2" s="135" t="s">
        <v>130</v>
      </c>
      <c r="B2" s="135"/>
      <c r="C2" s="135"/>
      <c r="D2" s="135"/>
      <c r="E2" s="135"/>
      <c r="F2" s="135"/>
      <c r="G2" s="135"/>
    </row>
    <row r="3" spans="1:7">
      <c r="A3" s="135" t="s">
        <v>131</v>
      </c>
      <c r="B3" s="135"/>
      <c r="C3" s="135"/>
      <c r="D3" s="135"/>
      <c r="E3" s="135"/>
      <c r="F3" s="135"/>
      <c r="G3" s="135"/>
    </row>
    <row r="4" spans="1:7">
      <c r="A4" s="135" t="s">
        <v>132</v>
      </c>
      <c r="B4" s="135"/>
      <c r="C4" s="135"/>
      <c r="D4" s="135"/>
      <c r="E4" s="135"/>
      <c r="F4" s="135"/>
      <c r="G4" s="135"/>
    </row>
    <row r="5" spans="1:7">
      <c r="A5" s="136" t="s">
        <v>133</v>
      </c>
      <c r="B5" s="136"/>
      <c r="C5" s="136"/>
      <c r="D5" s="136"/>
      <c r="E5" s="136"/>
      <c r="F5" s="136"/>
      <c r="G5" s="136"/>
    </row>
    <row r="6" spans="1:7">
      <c r="A6" s="167"/>
      <c r="B6" s="167"/>
      <c r="C6" s="167"/>
      <c r="D6" s="167"/>
      <c r="E6" s="167"/>
      <c r="F6" s="167"/>
      <c r="G6" s="108"/>
    </row>
    <row r="7" spans="1:7">
      <c r="A7" s="2" t="s">
        <v>0</v>
      </c>
      <c r="B7" s="2"/>
      <c r="C7" s="78" t="s">
        <v>33</v>
      </c>
      <c r="D7" s="6" t="s">
        <v>11</v>
      </c>
      <c r="E7" s="73" t="s">
        <v>34</v>
      </c>
      <c r="F7" s="109" t="s">
        <v>119</v>
      </c>
      <c r="G7" s="109" t="s">
        <v>120</v>
      </c>
    </row>
    <row r="8" spans="1:7" ht="19.5" customHeight="1">
      <c r="A8" s="7" t="s">
        <v>1</v>
      </c>
      <c r="B8" s="7"/>
      <c r="C8" s="79"/>
      <c r="D8" s="8" t="s">
        <v>26</v>
      </c>
      <c r="E8" s="90"/>
      <c r="F8" s="105">
        <f>F9+F15</f>
        <v>3577.8</v>
      </c>
      <c r="G8" s="105">
        <f>G9+G15</f>
        <v>1252.9999999999998</v>
      </c>
    </row>
    <row r="9" spans="1:7">
      <c r="A9" s="164" t="s">
        <v>2</v>
      </c>
      <c r="B9" s="60"/>
      <c r="C9" s="139"/>
      <c r="D9" s="141" t="s">
        <v>37</v>
      </c>
      <c r="E9" s="143"/>
      <c r="F9" s="150">
        <f>F11+F12+F14+F13+F20</f>
        <v>3577.8</v>
      </c>
      <c r="G9" s="150">
        <f>G11+G12+G14+G13+G20</f>
        <v>1252.9999999999998</v>
      </c>
    </row>
    <row r="10" spans="1:7" ht="14.25" customHeight="1">
      <c r="A10" s="164"/>
      <c r="B10" s="61"/>
      <c r="C10" s="140"/>
      <c r="D10" s="142"/>
      <c r="E10" s="144"/>
      <c r="F10" s="163"/>
      <c r="G10" s="163"/>
    </row>
    <row r="11" spans="1:7">
      <c r="A11" s="75"/>
      <c r="B11" s="9"/>
      <c r="C11" s="51" t="s">
        <v>35</v>
      </c>
      <c r="D11" s="10" t="s">
        <v>14</v>
      </c>
      <c r="E11" s="16">
        <v>100</v>
      </c>
      <c r="F11" s="111">
        <v>2104.4</v>
      </c>
      <c r="G11" s="111">
        <v>771.8</v>
      </c>
    </row>
    <row r="12" spans="1:7">
      <c r="A12" s="75"/>
      <c r="B12" s="12"/>
      <c r="C12" s="51" t="s">
        <v>35</v>
      </c>
      <c r="D12" s="10" t="s">
        <v>14</v>
      </c>
      <c r="E12" s="16">
        <v>200</v>
      </c>
      <c r="F12" s="111">
        <v>1248.4000000000001</v>
      </c>
      <c r="G12" s="111">
        <v>258.89999999999998</v>
      </c>
    </row>
    <row r="13" spans="1:7" hidden="1">
      <c r="A13" s="76"/>
      <c r="B13" s="13"/>
      <c r="C13" s="51" t="s">
        <v>35</v>
      </c>
      <c r="D13" s="22" t="s">
        <v>101</v>
      </c>
      <c r="E13" s="16">
        <v>200</v>
      </c>
      <c r="F13" s="112">
        <v>0</v>
      </c>
      <c r="G13" s="112"/>
    </row>
    <row r="14" spans="1:7">
      <c r="A14" s="76"/>
      <c r="B14" s="15"/>
      <c r="C14" s="51" t="s">
        <v>35</v>
      </c>
      <c r="D14" s="10" t="s">
        <v>14</v>
      </c>
      <c r="E14" s="16">
        <v>800</v>
      </c>
      <c r="F14" s="112">
        <v>5</v>
      </c>
      <c r="G14" s="112">
        <v>2.2999999999999998</v>
      </c>
    </row>
    <row r="15" spans="1:7" ht="15.75" hidden="1" customHeight="1">
      <c r="A15" s="137" t="s">
        <v>3</v>
      </c>
      <c r="B15" s="60"/>
      <c r="C15" s="139"/>
      <c r="D15" s="143" t="s">
        <v>38</v>
      </c>
      <c r="E15" s="143"/>
      <c r="F15" s="150">
        <f>F18+F19</f>
        <v>0</v>
      </c>
      <c r="G15" s="104"/>
    </row>
    <row r="16" spans="1:7" ht="15.75" hidden="1" customHeight="1">
      <c r="A16" s="147"/>
      <c r="B16" s="62"/>
      <c r="C16" s="148"/>
      <c r="D16" s="149"/>
      <c r="E16" s="149"/>
      <c r="F16" s="151"/>
      <c r="G16" s="113"/>
    </row>
    <row r="17" spans="1:7" ht="15.75" hidden="1" customHeight="1">
      <c r="A17" s="147"/>
      <c r="B17" s="62"/>
      <c r="C17" s="102"/>
      <c r="D17" s="144"/>
      <c r="E17" s="144"/>
      <c r="F17" s="163"/>
      <c r="G17" s="110"/>
    </row>
    <row r="18" spans="1:7" hidden="1">
      <c r="A18" s="59"/>
      <c r="B18" s="59"/>
      <c r="C18" s="51" t="s">
        <v>35</v>
      </c>
      <c r="D18" s="16" t="s">
        <v>27</v>
      </c>
      <c r="E18" s="16">
        <v>100</v>
      </c>
      <c r="F18" s="111"/>
      <c r="G18" s="111"/>
    </row>
    <row r="19" spans="1:7" hidden="1">
      <c r="A19" s="61"/>
      <c r="B19" s="61"/>
      <c r="C19" s="101" t="s">
        <v>35</v>
      </c>
      <c r="D19" s="16" t="s">
        <v>27</v>
      </c>
      <c r="E19" s="16">
        <v>200</v>
      </c>
      <c r="F19" s="111"/>
      <c r="G19" s="111"/>
    </row>
    <row r="20" spans="1:7">
      <c r="A20" s="98"/>
      <c r="B20" s="131" t="s">
        <v>104</v>
      </c>
      <c r="C20" s="51" t="s">
        <v>35</v>
      </c>
      <c r="D20" s="22" t="s">
        <v>101</v>
      </c>
      <c r="E20" s="16">
        <v>200</v>
      </c>
      <c r="F20" s="111">
        <v>220</v>
      </c>
      <c r="G20" s="111">
        <v>220</v>
      </c>
    </row>
    <row r="21" spans="1:7" ht="19.5" customHeight="1">
      <c r="A21" s="63" t="s">
        <v>4</v>
      </c>
      <c r="B21" s="63"/>
      <c r="C21" s="79"/>
      <c r="D21" s="8" t="s">
        <v>15</v>
      </c>
      <c r="E21" s="90"/>
      <c r="F21" s="105">
        <f>F22+F23+F28+F35+F42+F46+F48+F54+F57</f>
        <v>7349.9</v>
      </c>
      <c r="G21" s="105">
        <f>G22+G23+G28+G35+G42+G46+G48+G54+G57</f>
        <v>3326</v>
      </c>
    </row>
    <row r="22" spans="1:7" ht="28.5" customHeight="1">
      <c r="A22" s="95" t="s">
        <v>121</v>
      </c>
      <c r="B22" s="59"/>
      <c r="C22" s="48" t="s">
        <v>36</v>
      </c>
      <c r="D22" s="10" t="s">
        <v>16</v>
      </c>
      <c r="E22" s="16">
        <v>100</v>
      </c>
      <c r="F22" s="111">
        <f>1197+46.4</f>
        <v>1243.4000000000001</v>
      </c>
      <c r="G22" s="111">
        <v>547.1</v>
      </c>
    </row>
    <row r="23" spans="1:7">
      <c r="A23" s="137" t="s">
        <v>5</v>
      </c>
      <c r="B23" s="60"/>
      <c r="C23" s="139"/>
      <c r="D23" s="141" t="s">
        <v>41</v>
      </c>
      <c r="E23" s="143"/>
      <c r="F23" s="145">
        <f>F25+F26+F27</f>
        <v>1357.5</v>
      </c>
      <c r="G23" s="145">
        <f>G25+G26+G27</f>
        <v>617.5</v>
      </c>
    </row>
    <row r="24" spans="1:7" ht="6" customHeight="1">
      <c r="A24" s="138"/>
      <c r="B24" s="61"/>
      <c r="C24" s="140"/>
      <c r="D24" s="142"/>
      <c r="E24" s="144"/>
      <c r="F24" s="146"/>
      <c r="G24" s="146"/>
    </row>
    <row r="25" spans="1:7">
      <c r="A25" s="64"/>
      <c r="B25" s="17"/>
      <c r="C25" s="101" t="s">
        <v>39</v>
      </c>
      <c r="D25" s="10" t="s">
        <v>17</v>
      </c>
      <c r="E25" s="16">
        <v>100</v>
      </c>
      <c r="F25" s="111">
        <f>917+36</f>
        <v>953</v>
      </c>
      <c r="G25" s="111">
        <v>435.2</v>
      </c>
    </row>
    <row r="26" spans="1:7">
      <c r="A26" s="64"/>
      <c r="B26" s="17"/>
      <c r="C26" s="101" t="s">
        <v>39</v>
      </c>
      <c r="D26" s="10" t="s">
        <v>17</v>
      </c>
      <c r="E26" s="16">
        <v>200</v>
      </c>
      <c r="F26" s="116">
        <v>404.5</v>
      </c>
      <c r="G26" s="116">
        <v>182.3</v>
      </c>
    </row>
    <row r="27" spans="1:7">
      <c r="A27" s="64"/>
      <c r="B27" s="17"/>
      <c r="C27" s="101" t="s">
        <v>39</v>
      </c>
      <c r="D27" s="10" t="s">
        <v>17</v>
      </c>
      <c r="E27" s="16">
        <v>800</v>
      </c>
      <c r="F27" s="116">
        <v>0</v>
      </c>
      <c r="G27" s="116"/>
    </row>
    <row r="28" spans="1:7" ht="15" customHeight="1">
      <c r="A28" s="164" t="s">
        <v>6</v>
      </c>
      <c r="B28" s="60"/>
      <c r="C28" s="139"/>
      <c r="D28" s="141" t="s">
        <v>40</v>
      </c>
      <c r="E28" s="143"/>
      <c r="F28" s="145">
        <f>F30+F31+F34+F32+F33</f>
        <v>3756.4</v>
      </c>
      <c r="G28" s="114">
        <f>G30+G31+G32+G34</f>
        <v>1687.3000000000002</v>
      </c>
    </row>
    <row r="29" spans="1:7" ht="8.25" hidden="1" customHeight="1">
      <c r="A29" s="164"/>
      <c r="B29" s="61"/>
      <c r="C29" s="140"/>
      <c r="D29" s="142"/>
      <c r="E29" s="144"/>
      <c r="F29" s="146"/>
      <c r="G29" s="115"/>
    </row>
    <row r="30" spans="1:7">
      <c r="A30" s="57"/>
      <c r="B30" s="18"/>
      <c r="C30" s="51" t="s">
        <v>42</v>
      </c>
      <c r="D30" s="10" t="s">
        <v>30</v>
      </c>
      <c r="E30" s="16">
        <v>100</v>
      </c>
      <c r="F30" s="111">
        <f>3014.5+39.5</f>
        <v>3054</v>
      </c>
      <c r="G30" s="111">
        <v>1407</v>
      </c>
    </row>
    <row r="31" spans="1:7">
      <c r="A31" s="52"/>
      <c r="B31" s="19"/>
      <c r="C31" s="51" t="s">
        <v>42</v>
      </c>
      <c r="D31" s="10" t="s">
        <v>30</v>
      </c>
      <c r="E31" s="16">
        <v>200</v>
      </c>
      <c r="F31" s="116">
        <v>640.4</v>
      </c>
      <c r="G31" s="116">
        <v>268.89999999999998</v>
      </c>
    </row>
    <row r="32" spans="1:7">
      <c r="A32" s="12"/>
      <c r="B32" s="12"/>
      <c r="C32" s="51" t="s">
        <v>42</v>
      </c>
      <c r="D32" s="10" t="s">
        <v>43</v>
      </c>
      <c r="E32" s="16">
        <v>200</v>
      </c>
      <c r="F32" s="116">
        <v>40</v>
      </c>
      <c r="G32" s="116">
        <v>0</v>
      </c>
    </row>
    <row r="33" spans="1:7" hidden="1">
      <c r="A33" s="12"/>
      <c r="B33" s="12"/>
      <c r="C33" s="51" t="s">
        <v>42</v>
      </c>
      <c r="D33" s="10" t="s">
        <v>99</v>
      </c>
      <c r="E33" s="16">
        <v>200</v>
      </c>
      <c r="F33" s="116">
        <v>0</v>
      </c>
      <c r="G33" s="116"/>
    </row>
    <row r="34" spans="1:7">
      <c r="A34" s="59"/>
      <c r="B34" s="59"/>
      <c r="C34" s="51" t="s">
        <v>42</v>
      </c>
      <c r="D34" s="10" t="s">
        <v>43</v>
      </c>
      <c r="E34" s="16">
        <v>800</v>
      </c>
      <c r="F34" s="116">
        <v>22</v>
      </c>
      <c r="G34" s="116">
        <v>11.4</v>
      </c>
    </row>
    <row r="35" spans="1:7" ht="14.25" customHeight="1">
      <c r="A35" s="164" t="s">
        <v>7</v>
      </c>
      <c r="B35" s="60"/>
      <c r="C35" s="139"/>
      <c r="D35" s="141" t="s">
        <v>44</v>
      </c>
      <c r="E35" s="143"/>
      <c r="F35" s="166">
        <f>F38+F39+F40+F41</f>
        <v>140</v>
      </c>
      <c r="G35" s="117">
        <f>G38+G39+G40+G41</f>
        <v>75</v>
      </c>
    </row>
    <row r="36" spans="1:7" ht="1.5" hidden="1" customHeight="1">
      <c r="A36" s="164"/>
      <c r="B36" s="62"/>
      <c r="C36" s="148"/>
      <c r="D36" s="165"/>
      <c r="E36" s="149"/>
      <c r="F36" s="166"/>
      <c r="G36" s="117"/>
    </row>
    <row r="37" spans="1:7" ht="6.75" hidden="1" customHeight="1">
      <c r="A37" s="164"/>
      <c r="B37" s="61"/>
      <c r="C37" s="140"/>
      <c r="D37" s="142"/>
      <c r="E37" s="144"/>
      <c r="F37" s="166"/>
      <c r="G37" s="117"/>
    </row>
    <row r="38" spans="1:7">
      <c r="A38" s="60"/>
      <c r="B38" s="60"/>
      <c r="C38" s="83" t="s">
        <v>45</v>
      </c>
      <c r="D38" s="10" t="s">
        <v>18</v>
      </c>
      <c r="E38" s="72">
        <v>800</v>
      </c>
      <c r="F38" s="112">
        <v>1</v>
      </c>
      <c r="G38" s="112">
        <v>0</v>
      </c>
    </row>
    <row r="39" spans="1:7">
      <c r="A39" s="60"/>
      <c r="B39" s="60"/>
      <c r="C39" s="83" t="s">
        <v>46</v>
      </c>
      <c r="D39" s="10" t="s">
        <v>20</v>
      </c>
      <c r="E39" s="72">
        <v>700</v>
      </c>
      <c r="F39" s="112">
        <v>1</v>
      </c>
      <c r="G39" s="112">
        <v>0</v>
      </c>
    </row>
    <row r="40" spans="1:7">
      <c r="A40" s="60"/>
      <c r="B40" s="60"/>
      <c r="C40" s="83" t="s">
        <v>39</v>
      </c>
      <c r="D40" s="10" t="s">
        <v>19</v>
      </c>
      <c r="E40" s="72">
        <v>500</v>
      </c>
      <c r="F40" s="112">
        <v>137</v>
      </c>
      <c r="G40" s="112">
        <v>75</v>
      </c>
    </row>
    <row r="41" spans="1:7">
      <c r="A41" s="60"/>
      <c r="B41" s="60"/>
      <c r="C41" s="83" t="s">
        <v>52</v>
      </c>
      <c r="D41" s="10" t="s">
        <v>19</v>
      </c>
      <c r="E41" s="72">
        <v>500</v>
      </c>
      <c r="F41" s="112">
        <v>1</v>
      </c>
      <c r="G41" s="112">
        <v>0</v>
      </c>
    </row>
    <row r="42" spans="1:7">
      <c r="A42" s="137" t="s">
        <v>12</v>
      </c>
      <c r="B42" s="60"/>
      <c r="C42" s="139"/>
      <c r="D42" s="141" t="s">
        <v>47</v>
      </c>
      <c r="E42" s="143"/>
      <c r="F42" s="150">
        <f>F44+F45</f>
        <v>22</v>
      </c>
      <c r="G42" s="150">
        <f>G44+G45</f>
        <v>0</v>
      </c>
    </row>
    <row r="43" spans="1:7" ht="17.25" customHeight="1">
      <c r="A43" s="138"/>
      <c r="B43" s="61"/>
      <c r="C43" s="140"/>
      <c r="D43" s="142"/>
      <c r="E43" s="144"/>
      <c r="F43" s="163"/>
      <c r="G43" s="163"/>
    </row>
    <row r="44" spans="1:7">
      <c r="A44" s="61"/>
      <c r="B44" s="61"/>
      <c r="C44" s="81" t="s">
        <v>48</v>
      </c>
      <c r="D44" s="10" t="s">
        <v>49</v>
      </c>
      <c r="E44" s="74">
        <v>200</v>
      </c>
      <c r="F44" s="118">
        <v>16</v>
      </c>
      <c r="G44" s="118">
        <v>0</v>
      </c>
    </row>
    <row r="45" spans="1:7">
      <c r="A45" s="61"/>
      <c r="B45" s="61"/>
      <c r="C45" s="81" t="s">
        <v>50</v>
      </c>
      <c r="D45" s="10" t="s">
        <v>64</v>
      </c>
      <c r="E45" s="74">
        <v>200</v>
      </c>
      <c r="F45" s="118">
        <v>6</v>
      </c>
      <c r="G45" s="118">
        <v>0</v>
      </c>
    </row>
    <row r="46" spans="1:7">
      <c r="A46" s="20" t="s">
        <v>8</v>
      </c>
      <c r="B46" s="20"/>
      <c r="C46" s="51"/>
      <c r="D46" s="21" t="s">
        <v>123</v>
      </c>
      <c r="E46" s="78"/>
      <c r="F46" s="133">
        <f>F47</f>
        <v>163</v>
      </c>
      <c r="G46" s="133">
        <f>G47</f>
        <v>75.7</v>
      </c>
    </row>
    <row r="47" spans="1:7">
      <c r="A47" s="20"/>
      <c r="B47" s="20"/>
      <c r="C47" s="51" t="s">
        <v>51</v>
      </c>
      <c r="D47" s="21" t="s">
        <v>21</v>
      </c>
      <c r="E47" s="78">
        <v>300</v>
      </c>
      <c r="F47" s="119">
        <v>163</v>
      </c>
      <c r="G47" s="119">
        <v>75.7</v>
      </c>
    </row>
    <row r="48" spans="1:7" ht="30" customHeight="1">
      <c r="A48" s="59" t="s">
        <v>69</v>
      </c>
      <c r="B48" s="59"/>
      <c r="C48" s="48"/>
      <c r="D48" s="10" t="s">
        <v>124</v>
      </c>
      <c r="E48" s="16"/>
      <c r="F48" s="117">
        <f>F50+F53+F52+F51</f>
        <v>334.4</v>
      </c>
      <c r="G48" s="117">
        <f>G50+G53+G52+G51</f>
        <v>159.6</v>
      </c>
    </row>
    <row r="49" spans="1:7" hidden="1">
      <c r="A49" s="59"/>
      <c r="B49" s="59"/>
      <c r="C49" s="48"/>
      <c r="D49" s="10"/>
      <c r="E49" s="16"/>
      <c r="F49" s="111"/>
      <c r="G49" s="111"/>
    </row>
    <row r="50" spans="1:7">
      <c r="A50" s="1"/>
      <c r="B50" s="22" t="s">
        <v>104</v>
      </c>
      <c r="C50" s="48" t="s">
        <v>60</v>
      </c>
      <c r="D50" s="22" t="s">
        <v>86</v>
      </c>
      <c r="E50" s="16">
        <v>200</v>
      </c>
      <c r="F50" s="120">
        <v>174</v>
      </c>
      <c r="G50" s="120">
        <v>87</v>
      </c>
    </row>
    <row r="51" spans="1:7" hidden="1">
      <c r="A51" s="18"/>
      <c r="B51" s="18"/>
      <c r="C51" s="82" t="s">
        <v>60</v>
      </c>
      <c r="D51" s="14" t="s">
        <v>102</v>
      </c>
      <c r="E51" s="58">
        <v>200</v>
      </c>
      <c r="F51" s="121">
        <v>0</v>
      </c>
      <c r="G51" s="121"/>
    </row>
    <row r="52" spans="1:7">
      <c r="A52" s="1"/>
      <c r="B52" s="1"/>
      <c r="C52" s="48" t="s">
        <v>60</v>
      </c>
      <c r="D52" s="16" t="s">
        <v>86</v>
      </c>
      <c r="E52" s="16">
        <v>200</v>
      </c>
      <c r="F52" s="120">
        <v>123</v>
      </c>
      <c r="G52" s="120">
        <v>39.6</v>
      </c>
    </row>
    <row r="53" spans="1:7">
      <c r="A53" s="59"/>
      <c r="B53" s="59"/>
      <c r="C53" s="48" t="s">
        <v>60</v>
      </c>
      <c r="D53" s="10" t="s">
        <v>61</v>
      </c>
      <c r="E53" s="16">
        <v>200</v>
      </c>
      <c r="F53" s="111">
        <v>37.4</v>
      </c>
      <c r="G53" s="111">
        <v>33</v>
      </c>
    </row>
    <row r="54" spans="1:7" ht="32.25" customHeight="1">
      <c r="A54" s="59" t="s">
        <v>13</v>
      </c>
      <c r="B54" s="59"/>
      <c r="C54" s="51"/>
      <c r="D54" s="10" t="s">
        <v>53</v>
      </c>
      <c r="E54" s="16"/>
      <c r="F54" s="122">
        <f>F55+F56</f>
        <v>283.2</v>
      </c>
      <c r="G54" s="122">
        <f>G55+G56</f>
        <v>129</v>
      </c>
    </row>
    <row r="55" spans="1:7">
      <c r="A55" s="12"/>
      <c r="B55" s="49" t="s">
        <v>105</v>
      </c>
      <c r="C55" s="51" t="s">
        <v>54</v>
      </c>
      <c r="D55" s="22" t="s">
        <v>22</v>
      </c>
      <c r="E55" s="16">
        <v>100</v>
      </c>
      <c r="F55" s="111">
        <v>255.2</v>
      </c>
      <c r="G55" s="111">
        <v>129</v>
      </c>
    </row>
    <row r="56" spans="1:7">
      <c r="A56" s="59"/>
      <c r="B56" s="22" t="s">
        <v>105</v>
      </c>
      <c r="C56" s="51" t="s">
        <v>54</v>
      </c>
      <c r="D56" s="22" t="s">
        <v>22</v>
      </c>
      <c r="E56" s="16">
        <v>200</v>
      </c>
      <c r="F56" s="111">
        <v>28</v>
      </c>
      <c r="G56" s="111">
        <v>0</v>
      </c>
    </row>
    <row r="57" spans="1:7">
      <c r="A57" s="59" t="s">
        <v>70</v>
      </c>
      <c r="B57" s="60"/>
      <c r="C57" s="55"/>
      <c r="D57" s="96" t="s">
        <v>128</v>
      </c>
      <c r="E57" s="72"/>
      <c r="F57" s="117">
        <f>F58</f>
        <v>50</v>
      </c>
      <c r="G57" s="117">
        <f>G58</f>
        <v>34.799999999999997</v>
      </c>
    </row>
    <row r="58" spans="1:7">
      <c r="A58" s="95"/>
      <c r="B58" s="97"/>
      <c r="C58" s="55" t="s">
        <v>52</v>
      </c>
      <c r="D58" s="96" t="s">
        <v>71</v>
      </c>
      <c r="E58" s="99">
        <v>200</v>
      </c>
      <c r="F58" s="111">
        <v>50</v>
      </c>
      <c r="G58" s="111">
        <v>34.799999999999997</v>
      </c>
    </row>
    <row r="59" spans="1:7" ht="15" customHeight="1">
      <c r="A59" s="152" t="s">
        <v>9</v>
      </c>
      <c r="B59" s="23"/>
      <c r="C59" s="153"/>
      <c r="D59" s="156" t="s">
        <v>23</v>
      </c>
      <c r="E59" s="159"/>
      <c r="F59" s="162">
        <f>F62+F68+F73+F80+F93+F103+F87+F89+F91</f>
        <v>16093.900000000001</v>
      </c>
      <c r="G59" s="103">
        <f>G68+G73+G80+G87+G89+G91+G93</f>
        <v>3945.7999999999997</v>
      </c>
    </row>
    <row r="60" spans="1:7" ht="3.75" hidden="1" customHeight="1">
      <c r="A60" s="152"/>
      <c r="B60" s="24"/>
      <c r="C60" s="154"/>
      <c r="D60" s="157"/>
      <c r="E60" s="160"/>
      <c r="F60" s="162"/>
      <c r="G60" s="103"/>
    </row>
    <row r="61" spans="1:7" ht="9.75" hidden="1" customHeight="1">
      <c r="A61" s="152"/>
      <c r="B61" s="25"/>
      <c r="C61" s="155"/>
      <c r="D61" s="158"/>
      <c r="E61" s="161"/>
      <c r="F61" s="162"/>
      <c r="G61" s="103"/>
    </row>
    <row r="62" spans="1:7" ht="15.75" hidden="1" customHeight="1">
      <c r="A62" s="137" t="s">
        <v>10</v>
      </c>
      <c r="B62" s="60"/>
      <c r="C62" s="139"/>
      <c r="D62" s="143" t="s">
        <v>55</v>
      </c>
      <c r="E62" s="143"/>
      <c r="F62" s="150">
        <f>F65+F66+F67</f>
        <v>0</v>
      </c>
      <c r="G62" s="104"/>
    </row>
    <row r="63" spans="1:7" ht="15.75" hidden="1" customHeight="1">
      <c r="A63" s="147"/>
      <c r="B63" s="62"/>
      <c r="C63" s="148"/>
      <c r="D63" s="149"/>
      <c r="E63" s="149"/>
      <c r="F63" s="151"/>
      <c r="G63" s="113"/>
    </row>
    <row r="64" spans="1:7" ht="15.75" hidden="1" customHeight="1">
      <c r="A64" s="147"/>
      <c r="B64" s="62"/>
      <c r="C64" s="80"/>
      <c r="D64" s="149"/>
      <c r="E64" s="73"/>
      <c r="F64" s="151"/>
      <c r="G64" s="113"/>
    </row>
    <row r="65" spans="1:7" hidden="1">
      <c r="A65" s="11"/>
      <c r="B65" s="11"/>
      <c r="C65" s="51" t="s">
        <v>56</v>
      </c>
      <c r="D65" s="10" t="s">
        <v>28</v>
      </c>
      <c r="E65" s="16">
        <v>200</v>
      </c>
      <c r="F65" s="111"/>
      <c r="G65" s="111"/>
    </row>
    <row r="66" spans="1:7" hidden="1">
      <c r="A66" s="26"/>
      <c r="B66" s="26"/>
      <c r="C66" s="51" t="s">
        <v>56</v>
      </c>
      <c r="D66" s="22" t="s">
        <v>29</v>
      </c>
      <c r="E66" s="16">
        <v>200</v>
      </c>
      <c r="F66" s="121"/>
      <c r="G66" s="121"/>
    </row>
    <row r="67" spans="1:7" hidden="1">
      <c r="A67" s="27"/>
      <c r="B67" s="27"/>
      <c r="C67" s="51" t="s">
        <v>56</v>
      </c>
      <c r="D67" s="16" t="s">
        <v>29</v>
      </c>
      <c r="E67" s="16">
        <v>200</v>
      </c>
      <c r="F67" s="123"/>
      <c r="G67" s="123"/>
    </row>
    <row r="68" spans="1:7">
      <c r="A68" s="137" t="s">
        <v>89</v>
      </c>
      <c r="B68" s="60"/>
      <c r="C68" s="139"/>
      <c r="D68" s="141" t="s">
        <v>62</v>
      </c>
      <c r="E68" s="143"/>
      <c r="F68" s="145">
        <f>F70+F71+F72</f>
        <v>510.59999999999997</v>
      </c>
      <c r="G68" s="114">
        <f>G70+G71+G72</f>
        <v>309.10000000000002</v>
      </c>
    </row>
    <row r="69" spans="1:7" ht="5.25" hidden="1" customHeight="1">
      <c r="A69" s="138"/>
      <c r="B69" s="61"/>
      <c r="C69" s="140"/>
      <c r="D69" s="142"/>
      <c r="E69" s="144"/>
      <c r="F69" s="146"/>
      <c r="G69" s="115"/>
    </row>
    <row r="70" spans="1:7">
      <c r="A70" s="57"/>
      <c r="B70" s="59"/>
      <c r="C70" s="51" t="s">
        <v>58</v>
      </c>
      <c r="D70" s="10" t="s">
        <v>24</v>
      </c>
      <c r="E70" s="16">
        <v>200</v>
      </c>
      <c r="F70" s="116">
        <f>357.7-1.1</f>
        <v>356.59999999999997</v>
      </c>
      <c r="G70" s="116">
        <v>179.1</v>
      </c>
    </row>
    <row r="71" spans="1:7">
      <c r="A71" s="68"/>
      <c r="B71" s="47" t="s">
        <v>104</v>
      </c>
      <c r="C71" s="51" t="s">
        <v>58</v>
      </c>
      <c r="D71" s="22" t="s">
        <v>32</v>
      </c>
      <c r="E71" s="16">
        <v>200</v>
      </c>
      <c r="F71" s="120">
        <f>128.9+11.1</f>
        <v>140</v>
      </c>
      <c r="G71" s="120">
        <v>130</v>
      </c>
    </row>
    <row r="72" spans="1:7">
      <c r="A72" s="69"/>
      <c r="B72" s="27"/>
      <c r="C72" s="51" t="s">
        <v>58</v>
      </c>
      <c r="D72" s="16" t="s">
        <v>32</v>
      </c>
      <c r="E72" s="16">
        <v>200</v>
      </c>
      <c r="F72" s="120">
        <f>12.9+1.1</f>
        <v>14</v>
      </c>
      <c r="G72" s="120">
        <v>0</v>
      </c>
    </row>
    <row r="73" spans="1:7">
      <c r="A73" s="60" t="s">
        <v>90</v>
      </c>
      <c r="B73" s="60"/>
      <c r="C73" s="100"/>
      <c r="D73" s="10" t="s">
        <v>57</v>
      </c>
      <c r="E73" s="16"/>
      <c r="F73" s="124">
        <f>F74+F76+F77+F78+F79+F75</f>
        <v>4075.2999999999993</v>
      </c>
      <c r="G73" s="124">
        <f>G74+G76+G77+G78+G79+G75</f>
        <v>3249.7</v>
      </c>
    </row>
    <row r="74" spans="1:7">
      <c r="A74" s="70"/>
      <c r="B74" s="28"/>
      <c r="C74" s="100" t="s">
        <v>58</v>
      </c>
      <c r="D74" s="10" t="s">
        <v>25</v>
      </c>
      <c r="E74" s="16">
        <v>200</v>
      </c>
      <c r="F74" s="111">
        <f>335+59.3</f>
        <v>394.3</v>
      </c>
      <c r="G74" s="111">
        <v>249.9</v>
      </c>
    </row>
    <row r="75" spans="1:7">
      <c r="A75" s="70"/>
      <c r="B75" s="132" t="s">
        <v>104</v>
      </c>
      <c r="C75" s="100" t="s">
        <v>58</v>
      </c>
      <c r="D75" s="22" t="s">
        <v>122</v>
      </c>
      <c r="E75" s="16">
        <v>200</v>
      </c>
      <c r="F75" s="111">
        <v>80</v>
      </c>
      <c r="G75" s="111">
        <v>80</v>
      </c>
    </row>
    <row r="76" spans="1:7">
      <c r="A76" s="56" t="s">
        <v>113</v>
      </c>
      <c r="B76" s="22" t="s">
        <v>104</v>
      </c>
      <c r="C76" s="51" t="s">
        <v>58</v>
      </c>
      <c r="D76" s="22" t="s">
        <v>109</v>
      </c>
      <c r="E76" s="16">
        <v>200</v>
      </c>
      <c r="F76" s="120">
        <v>1662.3</v>
      </c>
      <c r="G76" s="120">
        <v>1662.3</v>
      </c>
    </row>
    <row r="77" spans="1:7">
      <c r="A77" s="56" t="s">
        <v>118</v>
      </c>
      <c r="B77" s="16" t="s">
        <v>107</v>
      </c>
      <c r="C77" s="51" t="s">
        <v>58</v>
      </c>
      <c r="D77" s="16" t="s">
        <v>110</v>
      </c>
      <c r="E77" s="16">
        <v>200</v>
      </c>
      <c r="F77" s="111">
        <f>475.6+355.2</f>
        <v>830.8</v>
      </c>
      <c r="G77" s="111">
        <v>505.4</v>
      </c>
    </row>
    <row r="78" spans="1:7" ht="16.5" customHeight="1">
      <c r="A78" s="56" t="s">
        <v>117</v>
      </c>
      <c r="B78" s="16" t="s">
        <v>106</v>
      </c>
      <c r="C78" s="51" t="s">
        <v>58</v>
      </c>
      <c r="D78" s="16" t="s">
        <v>110</v>
      </c>
      <c r="E78" s="16">
        <v>200</v>
      </c>
      <c r="F78" s="111">
        <f>632.3-355.2</f>
        <v>277.09999999999997</v>
      </c>
      <c r="G78" s="111">
        <v>277.10000000000002</v>
      </c>
    </row>
    <row r="79" spans="1:7">
      <c r="A79" s="56" t="s">
        <v>117</v>
      </c>
      <c r="B79" s="55" t="s">
        <v>108</v>
      </c>
      <c r="C79" s="51" t="s">
        <v>58</v>
      </c>
      <c r="D79" s="16" t="s">
        <v>111</v>
      </c>
      <c r="E79" s="16">
        <v>500</v>
      </c>
      <c r="F79" s="120">
        <f>475.6+355.2</f>
        <v>830.8</v>
      </c>
      <c r="G79" s="120">
        <v>475</v>
      </c>
    </row>
    <row r="80" spans="1:7" ht="18" customHeight="1">
      <c r="A80" s="59" t="s">
        <v>91</v>
      </c>
      <c r="B80" s="60"/>
      <c r="C80" s="100"/>
      <c r="D80" s="10" t="s">
        <v>65</v>
      </c>
      <c r="E80" s="16"/>
      <c r="F80" s="117">
        <f>F81+F83+F85+F86+F82+F84</f>
        <v>357</v>
      </c>
      <c r="G80" s="117">
        <f>G81+G83+G85+G86+G82+G84</f>
        <v>340.5</v>
      </c>
    </row>
    <row r="81" spans="1:7">
      <c r="A81" s="57"/>
      <c r="B81" s="18"/>
      <c r="C81" s="51" t="s">
        <v>58</v>
      </c>
      <c r="D81" s="16" t="s">
        <v>75</v>
      </c>
      <c r="E81" s="16">
        <v>200</v>
      </c>
      <c r="F81" s="111">
        <v>357</v>
      </c>
      <c r="G81" s="111">
        <v>340.5</v>
      </c>
    </row>
    <row r="82" spans="1:7" hidden="1">
      <c r="A82" s="11"/>
      <c r="B82" s="11"/>
      <c r="C82" s="51" t="s">
        <v>58</v>
      </c>
      <c r="D82" s="22" t="s">
        <v>87</v>
      </c>
      <c r="E82" s="16">
        <v>200</v>
      </c>
      <c r="F82" s="121">
        <v>0</v>
      </c>
      <c r="G82" s="121"/>
    </row>
    <row r="83" spans="1:7" hidden="1">
      <c r="A83" s="11"/>
      <c r="B83" s="11"/>
      <c r="C83" s="51" t="s">
        <v>58</v>
      </c>
      <c r="D83" s="16" t="s">
        <v>87</v>
      </c>
      <c r="E83" s="16">
        <v>200</v>
      </c>
      <c r="F83" s="111">
        <v>0</v>
      </c>
      <c r="G83" s="111"/>
    </row>
    <row r="84" spans="1:7" hidden="1">
      <c r="A84" s="11"/>
      <c r="B84" s="11"/>
      <c r="C84" s="51" t="s">
        <v>58</v>
      </c>
      <c r="D84" s="22" t="s">
        <v>88</v>
      </c>
      <c r="E84" s="16">
        <v>200</v>
      </c>
      <c r="F84" s="121">
        <v>0</v>
      </c>
      <c r="G84" s="121"/>
    </row>
    <row r="85" spans="1:7" hidden="1">
      <c r="A85" s="11"/>
      <c r="B85" s="11"/>
      <c r="C85" s="51" t="s">
        <v>58</v>
      </c>
      <c r="D85" s="16" t="s">
        <v>88</v>
      </c>
      <c r="E85" s="16">
        <v>200</v>
      </c>
      <c r="F85" s="111">
        <v>0</v>
      </c>
      <c r="G85" s="111"/>
    </row>
    <row r="86" spans="1:7" hidden="1">
      <c r="A86" s="11" t="s">
        <v>98</v>
      </c>
      <c r="B86" s="11"/>
      <c r="C86" s="51" t="s">
        <v>58</v>
      </c>
      <c r="D86" s="29" t="s">
        <v>88</v>
      </c>
      <c r="E86" s="16">
        <v>200</v>
      </c>
      <c r="F86" s="125">
        <v>0</v>
      </c>
      <c r="G86" s="125"/>
    </row>
    <row r="87" spans="1:7" ht="14.25" customHeight="1">
      <c r="A87" s="95" t="s">
        <v>116</v>
      </c>
      <c r="B87" s="59"/>
      <c r="C87" s="48"/>
      <c r="D87" s="10" t="s">
        <v>127</v>
      </c>
      <c r="E87" s="16"/>
      <c r="F87" s="117">
        <f>F88</f>
        <v>165</v>
      </c>
      <c r="G87" s="117">
        <f>G88</f>
        <v>0</v>
      </c>
    </row>
    <row r="88" spans="1:7" ht="14.25" customHeight="1">
      <c r="A88" s="95"/>
      <c r="B88" s="95"/>
      <c r="C88" s="48" t="s">
        <v>58</v>
      </c>
      <c r="D88" s="10" t="s">
        <v>79</v>
      </c>
      <c r="E88" s="16">
        <v>200</v>
      </c>
      <c r="F88" s="111">
        <v>165</v>
      </c>
      <c r="G88" s="111">
        <v>0</v>
      </c>
    </row>
    <row r="89" spans="1:7" ht="36" customHeight="1">
      <c r="A89" s="59" t="s">
        <v>103</v>
      </c>
      <c r="B89" s="59"/>
      <c r="C89" s="48"/>
      <c r="D89" s="10" t="s">
        <v>126</v>
      </c>
      <c r="E89" s="16"/>
      <c r="F89" s="117">
        <f>F90</f>
        <v>36</v>
      </c>
      <c r="G89" s="117">
        <f>G90</f>
        <v>0</v>
      </c>
    </row>
    <row r="90" spans="1:7" ht="36" customHeight="1">
      <c r="A90" s="95"/>
      <c r="B90" s="95"/>
      <c r="C90" s="48" t="s">
        <v>58</v>
      </c>
      <c r="D90" s="10" t="s">
        <v>80</v>
      </c>
      <c r="E90" s="16">
        <v>200</v>
      </c>
      <c r="F90" s="111">
        <v>36</v>
      </c>
      <c r="G90" s="111">
        <v>0</v>
      </c>
    </row>
    <row r="91" spans="1:7">
      <c r="A91" s="20" t="s">
        <v>92</v>
      </c>
      <c r="B91" s="20"/>
      <c r="C91" s="48"/>
      <c r="D91" s="10" t="s">
        <v>125</v>
      </c>
      <c r="E91" s="16"/>
      <c r="F91" s="117">
        <f>F92</f>
        <v>80</v>
      </c>
      <c r="G91" s="117">
        <f>G92</f>
        <v>23</v>
      </c>
    </row>
    <row r="92" spans="1:7">
      <c r="A92" s="20"/>
      <c r="B92" s="20"/>
      <c r="C92" s="48" t="s">
        <v>77</v>
      </c>
      <c r="D92" s="10" t="s">
        <v>78</v>
      </c>
      <c r="E92" s="16">
        <v>200</v>
      </c>
      <c r="F92" s="111">
        <v>80</v>
      </c>
      <c r="G92" s="111">
        <v>23</v>
      </c>
    </row>
    <row r="93" spans="1:7">
      <c r="A93" s="20" t="s">
        <v>93</v>
      </c>
      <c r="B93" s="20"/>
      <c r="C93" s="51"/>
      <c r="D93" s="10" t="s">
        <v>66</v>
      </c>
      <c r="E93" s="16"/>
      <c r="F93" s="117">
        <f>F94+F99+F100+F98</f>
        <v>10870.000000000002</v>
      </c>
      <c r="G93" s="117">
        <f>G94+G99+G100+G98</f>
        <v>23.5</v>
      </c>
    </row>
    <row r="94" spans="1:7">
      <c r="A94" s="57"/>
      <c r="B94" s="1"/>
      <c r="C94" s="51" t="s">
        <v>52</v>
      </c>
      <c r="D94" s="10" t="s">
        <v>85</v>
      </c>
      <c r="E94" s="16">
        <v>200</v>
      </c>
      <c r="F94" s="111">
        <v>2217.3000000000002</v>
      </c>
      <c r="G94" s="111">
        <v>23.5</v>
      </c>
    </row>
    <row r="95" spans="1:7" hidden="1">
      <c r="A95" s="3"/>
      <c r="B95" s="3"/>
      <c r="C95" s="51" t="s">
        <v>52</v>
      </c>
      <c r="D95" s="16" t="s">
        <v>81</v>
      </c>
      <c r="E95" s="16">
        <v>200</v>
      </c>
      <c r="F95" s="120"/>
      <c r="G95" s="120"/>
    </row>
    <row r="96" spans="1:7" hidden="1">
      <c r="A96" s="65"/>
      <c r="B96" s="22" t="s">
        <v>104</v>
      </c>
      <c r="C96" s="51" t="s">
        <v>52</v>
      </c>
      <c r="D96" s="22" t="s">
        <v>112</v>
      </c>
      <c r="E96" s="16">
        <v>200</v>
      </c>
      <c r="F96" s="111">
        <v>0</v>
      </c>
      <c r="G96" s="111"/>
    </row>
    <row r="97" spans="1:7" hidden="1">
      <c r="A97" s="65"/>
      <c r="B97" s="16" t="s">
        <v>107</v>
      </c>
      <c r="C97" s="51" t="s">
        <v>52</v>
      </c>
      <c r="D97" s="16" t="s">
        <v>112</v>
      </c>
      <c r="E97" s="16">
        <v>200</v>
      </c>
      <c r="F97" s="111">
        <v>0</v>
      </c>
      <c r="G97" s="111"/>
    </row>
    <row r="98" spans="1:7">
      <c r="A98" s="57"/>
      <c r="B98" s="16"/>
      <c r="C98" s="51" t="s">
        <v>58</v>
      </c>
      <c r="D98" s="16" t="s">
        <v>85</v>
      </c>
      <c r="E98" s="16">
        <v>200</v>
      </c>
      <c r="F98" s="111">
        <v>87.1</v>
      </c>
      <c r="G98" s="111">
        <v>0</v>
      </c>
    </row>
    <row r="99" spans="1:7">
      <c r="A99" s="66" t="s">
        <v>114</v>
      </c>
      <c r="B99" s="22" t="s">
        <v>104</v>
      </c>
      <c r="C99" s="51" t="s">
        <v>58</v>
      </c>
      <c r="D99" s="22" t="s">
        <v>112</v>
      </c>
      <c r="E99" s="16">
        <v>200</v>
      </c>
      <c r="F99" s="120">
        <v>6476.4</v>
      </c>
      <c r="G99" s="120">
        <v>0</v>
      </c>
    </row>
    <row r="100" spans="1:7">
      <c r="A100" s="67"/>
      <c r="B100" s="16" t="s">
        <v>107</v>
      </c>
      <c r="C100" s="51" t="s">
        <v>58</v>
      </c>
      <c r="D100" s="16" t="s">
        <v>112</v>
      </c>
      <c r="E100" s="16">
        <v>200</v>
      </c>
      <c r="F100" s="111">
        <v>2089.1999999999998</v>
      </c>
      <c r="G100" s="111">
        <v>0</v>
      </c>
    </row>
    <row r="101" spans="1:7" hidden="1">
      <c r="A101" s="54"/>
      <c r="B101" s="54"/>
      <c r="C101" s="84"/>
      <c r="D101" s="54"/>
      <c r="E101" s="84"/>
      <c r="F101" s="126"/>
      <c r="G101" s="126"/>
    </row>
    <row r="102" spans="1:7" hidden="1">
      <c r="A102" s="54"/>
      <c r="B102" s="1"/>
      <c r="C102" s="84"/>
      <c r="D102" s="54"/>
      <c r="E102" s="84"/>
      <c r="F102" s="126"/>
      <c r="G102" s="126"/>
    </row>
    <row r="103" spans="1:7" ht="31.5" hidden="1">
      <c r="A103" s="20" t="s">
        <v>94</v>
      </c>
      <c r="B103" s="20"/>
      <c r="C103" s="51"/>
      <c r="D103" s="16" t="s">
        <v>72</v>
      </c>
      <c r="E103" s="16"/>
      <c r="F103" s="117">
        <f>F104</f>
        <v>0</v>
      </c>
      <c r="G103" s="117"/>
    </row>
    <row r="104" spans="1:7" hidden="1">
      <c r="A104" s="59"/>
      <c r="B104" s="59"/>
      <c r="C104" s="51" t="s">
        <v>52</v>
      </c>
      <c r="D104" s="16" t="s">
        <v>73</v>
      </c>
      <c r="E104" s="16">
        <v>200</v>
      </c>
      <c r="F104" s="111"/>
      <c r="G104" s="111"/>
    </row>
    <row r="105" spans="1:7" ht="31.5" hidden="1">
      <c r="A105" s="31" t="s">
        <v>31</v>
      </c>
      <c r="B105" s="32"/>
      <c r="C105" s="85" t="s">
        <v>52</v>
      </c>
      <c r="D105" s="33" t="s">
        <v>76</v>
      </c>
      <c r="E105" s="91">
        <v>500</v>
      </c>
      <c r="F105" s="127"/>
      <c r="G105" s="127"/>
    </row>
    <row r="106" spans="1:7" s="37" customFormat="1" ht="33" customHeight="1">
      <c r="A106" s="34" t="s">
        <v>95</v>
      </c>
      <c r="B106" s="35"/>
      <c r="C106" s="86"/>
      <c r="D106" s="36" t="s">
        <v>68</v>
      </c>
      <c r="E106" s="92"/>
      <c r="F106" s="105">
        <f>F107</f>
        <v>15</v>
      </c>
      <c r="G106" s="105">
        <f>G107</f>
        <v>0</v>
      </c>
    </row>
    <row r="107" spans="1:7" ht="31.5">
      <c r="A107" s="53" t="s">
        <v>96</v>
      </c>
      <c r="B107" s="39"/>
      <c r="C107" s="87" t="s">
        <v>52</v>
      </c>
      <c r="D107" s="40" t="s">
        <v>67</v>
      </c>
      <c r="E107" s="50">
        <v>200</v>
      </c>
      <c r="F107" s="111">
        <v>15</v>
      </c>
      <c r="G107" s="111">
        <v>0</v>
      </c>
    </row>
    <row r="108" spans="1:7" ht="18.75" customHeight="1">
      <c r="A108" s="34" t="s">
        <v>97</v>
      </c>
      <c r="B108" s="34"/>
      <c r="C108" s="48"/>
      <c r="D108" s="41" t="s">
        <v>82</v>
      </c>
      <c r="E108" s="92"/>
      <c r="F108" s="105">
        <f>F109+F110+F111</f>
        <v>7025.5999999999995</v>
      </c>
      <c r="G108" s="105">
        <f>G109+G110+G111</f>
        <v>0</v>
      </c>
    </row>
    <row r="109" spans="1:7" ht="34.5" customHeight="1">
      <c r="A109" s="2" t="s">
        <v>115</v>
      </c>
      <c r="B109" s="2"/>
      <c r="C109" s="48" t="s">
        <v>56</v>
      </c>
      <c r="D109" s="42" t="s">
        <v>83</v>
      </c>
      <c r="E109" s="130">
        <v>200</v>
      </c>
      <c r="F109" s="120">
        <v>3731.1</v>
      </c>
      <c r="G109" s="120">
        <v>0</v>
      </c>
    </row>
    <row r="110" spans="1:7">
      <c r="A110" s="2"/>
      <c r="B110" s="30" t="s">
        <v>104</v>
      </c>
      <c r="C110" s="48" t="s">
        <v>56</v>
      </c>
      <c r="D110" s="43" t="s">
        <v>84</v>
      </c>
      <c r="E110" s="50">
        <v>200</v>
      </c>
      <c r="F110" s="120">
        <v>3290.6</v>
      </c>
      <c r="G110" s="120">
        <v>0</v>
      </c>
    </row>
    <row r="111" spans="1:7">
      <c r="A111" s="2"/>
      <c r="B111" s="2"/>
      <c r="C111" s="48" t="s">
        <v>56</v>
      </c>
      <c r="D111" s="44" t="s">
        <v>84</v>
      </c>
      <c r="E111" s="50">
        <v>200</v>
      </c>
      <c r="F111" s="120">
        <v>3.9</v>
      </c>
      <c r="G111" s="120">
        <v>0</v>
      </c>
    </row>
    <row r="112" spans="1:7" hidden="1">
      <c r="A112" s="45" t="s">
        <v>74</v>
      </c>
      <c r="B112" s="46"/>
      <c r="C112" s="85" t="s">
        <v>59</v>
      </c>
      <c r="D112" s="36" t="s">
        <v>63</v>
      </c>
      <c r="E112" s="91">
        <v>200</v>
      </c>
      <c r="F112" s="127"/>
      <c r="G112" s="127"/>
    </row>
    <row r="113" spans="1:7">
      <c r="A113" s="38"/>
      <c r="B113" s="39"/>
      <c r="C113" s="88"/>
      <c r="D113" s="40"/>
      <c r="E113" s="91"/>
      <c r="F113" s="127"/>
      <c r="G113" s="127"/>
    </row>
    <row r="114" spans="1:7">
      <c r="A114" s="7" t="s">
        <v>100</v>
      </c>
      <c r="B114" s="7"/>
      <c r="C114" s="79"/>
      <c r="D114" s="8"/>
      <c r="E114" s="90"/>
      <c r="F114" s="105">
        <f>F8+F21+F59+F105+F112+F106+F108</f>
        <v>34062.200000000004</v>
      </c>
      <c r="G114" s="105">
        <f>G8+G21+G59+G105+G112+G106+G108</f>
        <v>8524.7999999999993</v>
      </c>
    </row>
    <row r="115" spans="1:7" hidden="1"/>
    <row r="117" spans="1:7">
      <c r="E117" s="93"/>
      <c r="F117" s="106"/>
      <c r="G117" s="106"/>
    </row>
    <row r="118" spans="1:7">
      <c r="A118" s="134" t="s">
        <v>129</v>
      </c>
      <c r="E118" s="71"/>
      <c r="F118" s="106"/>
      <c r="G118" s="106"/>
    </row>
    <row r="119" spans="1:7">
      <c r="E119" s="94"/>
      <c r="F119" s="106"/>
      <c r="G119" s="106"/>
    </row>
    <row r="120" spans="1:7">
      <c r="E120" s="71"/>
      <c r="F120" s="106"/>
      <c r="G120" s="106"/>
    </row>
    <row r="121" spans="1:7">
      <c r="E121" s="94"/>
      <c r="F121" s="106"/>
      <c r="G121" s="106"/>
    </row>
    <row r="122" spans="1:7">
      <c r="E122" s="71"/>
      <c r="F122" s="106"/>
      <c r="G122" s="106"/>
    </row>
    <row r="123" spans="1:7">
      <c r="F123" s="129"/>
      <c r="G123" s="129"/>
    </row>
    <row r="124" spans="1:7">
      <c r="F124" s="129"/>
      <c r="G124" s="129"/>
    </row>
    <row r="125" spans="1:7">
      <c r="F125" s="129"/>
      <c r="G125" s="129"/>
    </row>
    <row r="126" spans="1:7">
      <c r="F126" s="129"/>
      <c r="G126" s="129"/>
    </row>
    <row r="127" spans="1:7">
      <c r="F127" s="129"/>
      <c r="G127" s="129"/>
    </row>
  </sheetData>
  <mergeCells count="53">
    <mergeCell ref="G9:G10"/>
    <mergeCell ref="A6:F6"/>
    <mergeCell ref="A9:A10"/>
    <mergeCell ref="C9:C10"/>
    <mergeCell ref="D9:D10"/>
    <mergeCell ref="E9:E10"/>
    <mergeCell ref="F9:F10"/>
    <mergeCell ref="G23:G24"/>
    <mergeCell ref="A15:A17"/>
    <mergeCell ref="C15:C16"/>
    <mergeCell ref="D15:D17"/>
    <mergeCell ref="E15:E17"/>
    <mergeCell ref="F15:F17"/>
    <mergeCell ref="A23:A24"/>
    <mergeCell ref="C23:C24"/>
    <mergeCell ref="D23:D24"/>
    <mergeCell ref="E23:E24"/>
    <mergeCell ref="F23:F24"/>
    <mergeCell ref="G42:G43"/>
    <mergeCell ref="A28:A29"/>
    <mergeCell ref="C28:C29"/>
    <mergeCell ref="D28:D29"/>
    <mergeCell ref="E28:E29"/>
    <mergeCell ref="F28:F29"/>
    <mergeCell ref="A35:A37"/>
    <mergeCell ref="C35:C37"/>
    <mergeCell ref="D35:D37"/>
    <mergeCell ref="E35:E37"/>
    <mergeCell ref="F35:F37"/>
    <mergeCell ref="D59:D61"/>
    <mergeCell ref="E59:E61"/>
    <mergeCell ref="F59:F61"/>
    <mergeCell ref="A42:A43"/>
    <mergeCell ref="C42:C43"/>
    <mergeCell ref="D42:D43"/>
    <mergeCell ref="E42:E43"/>
    <mergeCell ref="F42:F43"/>
    <mergeCell ref="A2:G2"/>
    <mergeCell ref="A3:G3"/>
    <mergeCell ref="A4:G4"/>
    <mergeCell ref="A5:G5"/>
    <mergeCell ref="A68:A69"/>
    <mergeCell ref="C68:C69"/>
    <mergeCell ref="D68:D69"/>
    <mergeCell ref="E68:E69"/>
    <mergeCell ref="F68:F69"/>
    <mergeCell ref="A62:A64"/>
    <mergeCell ref="C62:C63"/>
    <mergeCell ref="D62:D64"/>
    <mergeCell ref="E62:E63"/>
    <mergeCell ref="F62:F64"/>
    <mergeCell ref="A59:A61"/>
    <mergeCell ref="C59:C61"/>
  </mergeCells>
  <pageMargins left="0.70866141732283472" right="0.19685039370078741" top="0.35433070866141736" bottom="0.35433070866141736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Почепское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Администратор1</dc:creator>
  <cp:lastModifiedBy>UNesterenko</cp:lastModifiedBy>
  <cp:lastPrinted>2023-04-11T13:46:18Z</cp:lastPrinted>
  <dcterms:created xsi:type="dcterms:W3CDTF">2015-03-06T04:53:28Z</dcterms:created>
  <dcterms:modified xsi:type="dcterms:W3CDTF">2023-07-12T13:01:09Z</dcterms:modified>
</cp:coreProperties>
</file>