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5" windowWidth="19155" windowHeight="1182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Лист1!$4:$8</definedName>
  </definedNames>
  <calcPr calcId="144525"/>
</workbook>
</file>

<file path=xl/calcChain.xml><?xml version="1.0" encoding="utf-8"?>
<calcChain xmlns="http://schemas.openxmlformats.org/spreadsheetml/2006/main">
  <c r="O23" i="1" l="1"/>
  <c r="O67" i="1" l="1"/>
  <c r="O66" i="1"/>
  <c r="E49" i="1"/>
  <c r="E48" i="1" s="1"/>
  <c r="L47" i="1"/>
  <c r="M47" i="1"/>
  <c r="N47" i="1"/>
  <c r="F59" i="1"/>
  <c r="G59" i="1"/>
  <c r="H59" i="1"/>
  <c r="I59" i="1"/>
  <c r="J59" i="1"/>
  <c r="K59" i="1"/>
  <c r="E61" i="1"/>
  <c r="D61" i="1"/>
  <c r="E60" i="1"/>
  <c r="D60" i="1"/>
  <c r="M9" i="1"/>
  <c r="L10" i="1"/>
  <c r="O16" i="1"/>
  <c r="F48" i="1"/>
  <c r="F47" i="1" s="1"/>
  <c r="H48" i="1"/>
  <c r="H47" i="1" s="1"/>
  <c r="H63" i="1"/>
  <c r="J20" i="1"/>
  <c r="D20" i="1" s="1"/>
  <c r="J34" i="1"/>
  <c r="D34" i="1" s="1"/>
  <c r="J37" i="1"/>
  <c r="D37" i="1" s="1"/>
  <c r="J41" i="1"/>
  <c r="D41" i="1" s="1"/>
  <c r="J48" i="1"/>
  <c r="J47" i="1" s="1"/>
  <c r="J63" i="1"/>
  <c r="K63" i="1"/>
  <c r="I63" i="1"/>
  <c r="O52" i="1"/>
  <c r="O55" i="1"/>
  <c r="G48" i="1"/>
  <c r="G47" i="1" s="1"/>
  <c r="I48" i="1"/>
  <c r="I47" i="1" s="1"/>
  <c r="K48" i="1"/>
  <c r="K47" i="1" s="1"/>
  <c r="E50" i="1"/>
  <c r="D50" i="1"/>
  <c r="D49" i="1"/>
  <c r="K20" i="1"/>
  <c r="E20" i="1" s="1"/>
  <c r="K34" i="1"/>
  <c r="E34" i="1" s="1"/>
  <c r="K41" i="1"/>
  <c r="E41" i="1" s="1"/>
  <c r="K37" i="1"/>
  <c r="E37" i="1" s="1"/>
  <c r="O21" i="1"/>
  <c r="O33" i="1"/>
  <c r="O35" i="1"/>
  <c r="O42" i="1"/>
  <c r="O44" i="1"/>
  <c r="O14" i="1"/>
  <c r="D59" i="1" l="1"/>
  <c r="E59" i="1"/>
  <c r="O59" i="1" s="1"/>
  <c r="L9" i="1"/>
  <c r="E47" i="1"/>
  <c r="O60" i="1"/>
  <c r="O50" i="1"/>
  <c r="O49" i="1"/>
  <c r="E63" i="1"/>
  <c r="O36" i="1"/>
  <c r="D63" i="1"/>
  <c r="O20" i="1"/>
  <c r="O15" i="1"/>
  <c r="O18" i="1"/>
  <c r="O43" i="1"/>
  <c r="O41" i="1"/>
  <c r="O34" i="1"/>
  <c r="O61" i="1"/>
  <c r="O51" i="1"/>
  <c r="D48" i="1"/>
  <c r="D47" i="1" s="1"/>
  <c r="O63" i="1" l="1"/>
  <c r="O12" i="1"/>
  <c r="O10" i="1"/>
  <c r="O48" i="1"/>
  <c r="O9" i="1" l="1"/>
</calcChain>
</file>

<file path=xl/sharedStrings.xml><?xml version="1.0" encoding="utf-8"?>
<sst xmlns="http://schemas.openxmlformats.org/spreadsheetml/2006/main" count="92" uniqueCount="82">
  <si>
    <t>N п/п</t>
  </si>
  <si>
    <t>Срок реализации Программы</t>
  </si>
  <si>
    <t>Наименование программных мероприятий</t>
  </si>
  <si>
    <t>Объемы финансирования, тыс. рублей</t>
  </si>
  <si>
    <t>Уровень освоения финансовых средств (%)</t>
  </si>
  <si>
    <t>Наименование целевых показателей (индикаторов), определяющих результативность реализации мероприятий</t>
  </si>
  <si>
    <t>Планируемые значения целевых показателей</t>
  </si>
  <si>
    <t>Фактически достигнутые значения целевых показателей</t>
  </si>
  <si>
    <t>Уровень достижения (%)</t>
  </si>
  <si>
    <t>всего</t>
  </si>
  <si>
    <t>в том числе по источникам финансирования:</t>
  </si>
  <si>
    <t>федеральный бюджет</t>
  </si>
  <si>
    <t>областной бюджет</t>
  </si>
  <si>
    <t>местные бюджеты</t>
  </si>
  <si>
    <t>внебюджетные источники</t>
  </si>
  <si>
    <t>план</t>
  </si>
  <si>
    <t>факт</t>
  </si>
  <si>
    <t>ПОДПРОГРАММА 2 "Социальная поддержка граждан, защита населения от чрезвычайных ситуаций, охрана окружающей среды"</t>
  </si>
  <si>
    <t>ПОДПРОГРАММА 3 "Строительство (реконструкция) объектов муниципальной собственности, содействие развитию социальной и инженерной инфраструктуры района"</t>
  </si>
  <si>
    <t>ПОДПРОГРАММА 4 "Обеспечение реализации муниципальной программы"</t>
  </si>
  <si>
    <t>Количество молодых семей, улучшивших жилищные условия с помощью государственной и муниципальной поддержки,  семей</t>
  </si>
  <si>
    <t>Количество введенных в эксплуатацию объектов капитального строительства, ед</t>
  </si>
  <si>
    <t>Доля неэффективных расходов бюджета Бутурлиновского муниципального района, %</t>
  </si>
  <si>
    <t>Уровень удовлетворенности населения деятельностью  органов местного самоуправления Бутурлиновского муниципального района, в том числе их информационной открытостью,%</t>
  </si>
  <si>
    <t>Уровень удовлетворенности граждан и юридических лиц качеством предоставления  муниципальных услуг, %</t>
  </si>
  <si>
    <t xml:space="preserve"> </t>
  </si>
  <si>
    <t>Основное мероприятие 2 "Содержание информационно-консультативного центра по предоставлению услуг  по оформлению пакета документов на субсидии и кредиты в сфере агропромышленного комплекса"</t>
  </si>
  <si>
    <t>мероприятие 5.1 "Получение заключений о пригодности к дальнейшей эксплуатации зданий, сооружений"</t>
  </si>
  <si>
    <t>мероприятие 5.2 "Получение справок об отсутствии строений на земельном участке"</t>
  </si>
  <si>
    <t>Основное  мероприятие 6 "Выдача разрешений на установку рекламных конструкций"</t>
  </si>
  <si>
    <t>мероприятие 6.1 "Независимая оценка права заключения договора на установку и эксплуатацию рекламной конструкции"</t>
  </si>
  <si>
    <t>мероприятие 6.2 "Публикация информации в периодичных печатных изданиях"</t>
  </si>
  <si>
    <t>мероприятие 6.3 "Отправление информации путем направления заказных писем с уведомлением посредством почтовой связи"</t>
  </si>
  <si>
    <t>Основное мероприятие 7 "Получение неналоговых имущественных доходов в консолидированный бюджет района"</t>
  </si>
  <si>
    <t>мероприятие 7.1 "Независимая оценка земельных участков"</t>
  </si>
  <si>
    <t>мероприятие 7.2 "Публикация информации в периодичных печатных изданиях"</t>
  </si>
  <si>
    <t>мероприятие 7.3 "Отправление информации путем направления заказных писем с уведомлением посредством почтовой связи"</t>
  </si>
  <si>
    <t>Основное мероприятие 8 "Инвестиционные предложения для реализации на территории Бутурлиновского муниципального района"</t>
  </si>
  <si>
    <t>Основное мероприятие 9 "Информационная и консультационная поддержка субъектов малого и среднего предпринимательства. Развитие микрокредитования через АНО «Бутурлиновский ЦПП»"</t>
  </si>
  <si>
    <t>Основное мероприятие 1 "Создание условий для обеспечения доступным и комфортным жильем населения Бутурлиновского муниципального  района"</t>
  </si>
  <si>
    <t>Мероприятие 1.1 "Предоставление   поддержки  на   приобретение жилья молодым семьям"</t>
  </si>
  <si>
    <t>Основное мероприятие 2"Выплата ежемесячной пенсии за выслугу лет муниципальным служащим."</t>
  </si>
  <si>
    <t>Основное мероприятие 3 "Социальное обеспечение и иные выплаты населению"</t>
  </si>
  <si>
    <t>Основное мероприятие 4 "Обеспечение мероприятий по защите населения и территории от  чрезвычайных ситуаций природного и техногенного характера, гражданская оборона</t>
  </si>
  <si>
    <t>Основное мероприятие 5 "Природоохранные мероприятия"</t>
  </si>
  <si>
    <t>Основное мероприятие 6 "Повышение безопасности дорожного движения на автомобильных дорогах общего пользования муниципального значения."</t>
  </si>
  <si>
    <t>Основное мероприятие 7 "Организация отдыха и оздоровления детей и молодежи"</t>
  </si>
  <si>
    <t>Основное мероприятие 8 "Реализация мер по противодействию коррупции на муниципальной службе"</t>
  </si>
  <si>
    <t>Основное мероприятие 9 "Подготовка и повышение квалификации  муниципальных служащих"</t>
  </si>
  <si>
    <t>Основное мероприятие 1 "Финансовое обеспечение деятельности органов местного самоуправления"</t>
  </si>
  <si>
    <t>Основное мероприятие 2 "Финансовое обеспечение функций по переданным полномочиям"</t>
  </si>
  <si>
    <t>Основное мероприятие 1 "Строительство (реконструкция) объектов  муниципальной собственности"</t>
  </si>
  <si>
    <t>Основное мероприятие 2 "Приобретение коммунальной техники"</t>
  </si>
  <si>
    <t>Основное мероприятие 3 "Содействие развитию социальной и инженерной инфраструктуры района"</t>
  </si>
  <si>
    <t>Основное мероприятие 10 "Мероприятия по обеспечению мобилизационной готовности экономики"</t>
  </si>
  <si>
    <t>ПОДПРОГРАММА 1 "Функционирование высшегодлжностного лица местной администрации"</t>
  </si>
  <si>
    <t>Повышение эффективности деятельности органов местного самоуправления; повышение доверия населения к власти</t>
  </si>
  <si>
    <t>ПОДПРОГРАММА 2 "Управление в сфере функций органов местной администрации"</t>
  </si>
  <si>
    <t>Удовлетворенность населения  качеством предоставления муниципальных государственных услуг</t>
  </si>
  <si>
    <t>Повышение доверия власти,высокая результативность деятельности администрации Коломыцевского поселения</t>
  </si>
  <si>
    <t>Программа 3."Обеспечение реализации муниципальной программы"</t>
  </si>
  <si>
    <t>Основное  мероприятие 1 "Своевременность и полнота выполнения расхдных обязательств"</t>
  </si>
  <si>
    <t>Эффективность работы подведомственных учреждений</t>
  </si>
  <si>
    <t>Исполнение бюджета на конец года по соответствующей статье;своевременность и понота погашения процентных платежей</t>
  </si>
  <si>
    <t>Количество спасения людей,которым оказана помощь при пожарах,чрезвычайных ситуациях</t>
  </si>
  <si>
    <t>Доля поставленных на воинский учет от общего числа военнообязанных граждан</t>
  </si>
  <si>
    <t>Основное мероприятие1."Своевременность и полнота погашения процентных платежей"</t>
  </si>
  <si>
    <t>Программа"Муниципальное управление и гражданское общество"</t>
  </si>
  <si>
    <t>Главный бухгалтер</t>
  </si>
  <si>
    <t>Подпрограмма 4."Повышение устойчивости бюджета"</t>
  </si>
  <si>
    <t>Подпрограмма 5."Защита населения и территории поселения от чрезвычайных ситуаций и обеспечение первичных мер пожарной безопасности"</t>
  </si>
  <si>
    <t>Основное мероприятие 1.1.  "Расходы на содержание главы поселения"</t>
  </si>
  <si>
    <t>Основное мероприятие 1.1.  "Расходы на осуществление функций местных администраций"</t>
  </si>
  <si>
    <t>Подпрограмма 6."Обеспечение условий для развития физической культуры и спорта"</t>
  </si>
  <si>
    <t>Количество людей, привлеченных к заниятиям физической культурой и спортом</t>
  </si>
  <si>
    <t>Основное мероприятие1 ."Обеспечение эффективного предупреждения и ликвидации чрезвычайных ситуаций природного и техногенного характера, пожаров и происшествий на воде"</t>
  </si>
  <si>
    <t>Основное мероприятие1. "Обеспечение первичного воинского учета"</t>
  </si>
  <si>
    <t>Подпрограмма 7 "Финансовое обеспечение муниципальных образований Воронежской области для исполнения передаваемых полномочий"</t>
  </si>
  <si>
    <t>Глава Почепского с/п</t>
  </si>
  <si>
    <t>В.И.Бокова</t>
  </si>
  <si>
    <t>Л.Н.Бокова</t>
  </si>
  <si>
    <t>Отчет 
о ходе реализации муниципальной программы «Муниципальное управление и гражданское общество»
за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</si>
</sst>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0" fontId="1" fillId="0" borderId="0"/>
    <xf numFmtId="43" fontId="3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</cellStyleXfs>
  <cellXfs count="94">
    <xf numFmtId="0" fontId="0" fillId="0" borderId="0" xfId="0"/>
    <xf numFmtId="0" fontId="0" fillId="2" borderId="0" xfId="0" applyFill="1"/>
    <xf numFmtId="0" fontId="0" fillId="3" borderId="0" xfId="0" applyFill="1"/>
    <xf numFmtId="0" fontId="6" fillId="0" borderId="0" xfId="0" applyFont="1"/>
    <xf numFmtId="0" fontId="4" fillId="2" borderId="0" xfId="0" applyFont="1" applyFill="1"/>
    <xf numFmtId="0" fontId="4" fillId="2" borderId="0" xfId="0" applyFont="1" applyFill="1" applyBorder="1" applyAlignment="1">
      <alignment vertical="top" wrapText="1"/>
    </xf>
    <xf numFmtId="0" fontId="5" fillId="2" borderId="0" xfId="0" applyFont="1" applyFill="1"/>
    <xf numFmtId="0" fontId="9" fillId="2" borderId="0" xfId="0" applyFont="1" applyFill="1"/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vertical="top" wrapText="1"/>
    </xf>
    <xf numFmtId="0" fontId="9" fillId="2" borderId="0" xfId="0" applyFont="1" applyFill="1" applyBorder="1" applyAlignment="1">
      <alignment horizontal="center" vertical="center" wrapText="1"/>
    </xf>
    <xf numFmtId="164" fontId="9" fillId="2" borderId="0" xfId="0" applyNumberFormat="1" applyFont="1" applyFill="1" applyBorder="1" applyAlignment="1">
      <alignment horizontal="center" vertical="center" wrapText="1"/>
    </xf>
    <xf numFmtId="49" fontId="10" fillId="2" borderId="0" xfId="17" applyNumberFormat="1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center" vertical="center"/>
    </xf>
    <xf numFmtId="49" fontId="10" fillId="2" borderId="0" xfId="15" applyNumberFormat="1" applyFont="1" applyFill="1" applyBorder="1" applyAlignment="1">
      <alignment horizontal="left" vertical="center" wrapText="1"/>
    </xf>
    <xf numFmtId="0" fontId="9" fillId="2" borderId="0" xfId="0" applyFont="1" applyFill="1" applyBorder="1"/>
    <xf numFmtId="0" fontId="9" fillId="2" borderId="0" xfId="0" applyFont="1" applyFill="1" applyAlignment="1"/>
    <xf numFmtId="49" fontId="10" fillId="2" borderId="0" xfId="3" applyNumberFormat="1" applyFont="1" applyFill="1" applyBorder="1" applyAlignment="1">
      <alignment vertical="top" wrapText="1"/>
    </xf>
    <xf numFmtId="0" fontId="0" fillId="0" borderId="0" xfId="0" applyAlignment="1">
      <alignment horizontal="left"/>
    </xf>
    <xf numFmtId="49" fontId="10" fillId="0" borderId="2" xfId="3" applyNumberFormat="1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 wrapText="1"/>
    </xf>
    <xf numFmtId="49" fontId="10" fillId="0" borderId="1" xfId="3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top" wrapText="1"/>
    </xf>
    <xf numFmtId="2" fontId="10" fillId="0" borderId="1" xfId="3" applyNumberFormat="1" applyFont="1" applyFill="1" applyBorder="1" applyAlignment="1">
      <alignment vertical="center" wrapText="1"/>
    </xf>
    <xf numFmtId="49" fontId="10" fillId="0" borderId="1" xfId="3" applyNumberFormat="1" applyFont="1" applyFill="1" applyBorder="1" applyAlignment="1">
      <alignment vertical="top" wrapText="1"/>
    </xf>
    <xf numFmtId="49" fontId="10" fillId="0" borderId="2" xfId="3" applyNumberFormat="1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center"/>
    </xf>
    <xf numFmtId="49" fontId="10" fillId="0" borderId="0" xfId="3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Fill="1" applyAlignment="1">
      <alignment horizontal="left" wrapText="1"/>
    </xf>
    <xf numFmtId="0" fontId="0" fillId="0" borderId="0" xfId="0" applyFill="1" applyAlignment="1">
      <alignment horizontal="left"/>
    </xf>
    <xf numFmtId="0" fontId="4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vertical="top" wrapText="1"/>
    </xf>
    <xf numFmtId="164" fontId="9" fillId="0" borderId="1" xfId="0" applyNumberFormat="1" applyFont="1" applyFill="1" applyBorder="1" applyAlignment="1">
      <alignment horizontal="center" vertical="center" wrapText="1"/>
    </xf>
    <xf numFmtId="49" fontId="10" fillId="0" borderId="1" xfId="9" applyNumberFormat="1" applyFont="1" applyFill="1" applyBorder="1" applyAlignment="1">
      <alignment horizontal="left" vertical="center" wrapText="1"/>
    </xf>
    <xf numFmtId="0" fontId="10" fillId="0" borderId="1" xfId="11" applyFont="1" applyFill="1" applyBorder="1" applyAlignment="1">
      <alignment horizontal="center" vertical="center" wrapText="1"/>
    </xf>
    <xf numFmtId="0" fontId="10" fillId="0" borderId="1" xfId="1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top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/>
    <xf numFmtId="0" fontId="1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0" fontId="11" fillId="0" borderId="0" xfId="0" applyFont="1" applyFill="1" applyAlignment="1">
      <alignment horizontal="center" vertical="center"/>
    </xf>
    <xf numFmtId="49" fontId="10" fillId="0" borderId="1" xfId="5" applyNumberFormat="1" applyFont="1" applyFill="1" applyBorder="1" applyAlignment="1">
      <alignment horizontal="center" wrapText="1"/>
    </xf>
    <xf numFmtId="49" fontId="10" fillId="0" borderId="1" xfId="7" applyNumberFormat="1" applyFont="1" applyFill="1" applyBorder="1" applyAlignment="1">
      <alignment horizontal="center" wrapText="1"/>
    </xf>
    <xf numFmtId="49" fontId="10" fillId="0" borderId="1" xfId="13" applyNumberFormat="1" applyFont="1" applyFill="1" applyBorder="1" applyAlignment="1">
      <alignment horizontal="left" vertical="center" wrapText="1"/>
    </xf>
    <xf numFmtId="0" fontId="9" fillId="0" borderId="1" xfId="0" applyFont="1" applyFill="1" applyBorder="1"/>
    <xf numFmtId="0" fontId="4" fillId="0" borderId="2" xfId="0" applyFont="1" applyFill="1" applyBorder="1" applyAlignment="1">
      <alignment horizontal="center" vertical="top" wrapText="1"/>
    </xf>
    <xf numFmtId="49" fontId="10" fillId="0" borderId="1" xfId="17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top" wrapText="1"/>
    </xf>
    <xf numFmtId="164" fontId="9" fillId="0" borderId="0" xfId="0" applyNumberFormat="1" applyFont="1" applyFill="1" applyBorder="1" applyAlignment="1">
      <alignment horizontal="center" vertical="center" wrapText="1"/>
    </xf>
    <xf numFmtId="49" fontId="10" fillId="0" borderId="0" xfId="17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10" fillId="0" borderId="2" xfId="3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10" fillId="0" borderId="4" xfId="3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49" fontId="12" fillId="0" borderId="4" xfId="3" applyNumberFormat="1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49" fontId="12" fillId="0" borderId="2" xfId="3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49" fontId="12" fillId="0" borderId="2" xfId="3" applyNumberFormat="1" applyFont="1" applyFill="1" applyBorder="1" applyAlignment="1">
      <alignment vertical="center" wrapText="1"/>
    </xf>
    <xf numFmtId="49" fontId="12" fillId="0" borderId="3" xfId="3" applyNumberFormat="1" applyFont="1" applyFill="1" applyBorder="1" applyAlignment="1">
      <alignment vertical="center" wrapText="1"/>
    </xf>
    <xf numFmtId="49" fontId="10" fillId="0" borderId="2" xfId="3" applyNumberFormat="1" applyFont="1" applyFill="1" applyBorder="1" applyAlignment="1">
      <alignment vertical="center" wrapText="1"/>
    </xf>
    <xf numFmtId="49" fontId="10" fillId="0" borderId="3" xfId="3" applyNumberFormat="1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49" fontId="10" fillId="0" borderId="2" xfId="3" applyNumberFormat="1" applyFont="1" applyFill="1" applyBorder="1" applyAlignment="1">
      <alignment horizontal="left" vertical="top" wrapText="1"/>
    </xf>
    <xf numFmtId="49" fontId="10" fillId="0" borderId="4" xfId="3" applyNumberFormat="1" applyFont="1" applyFill="1" applyBorder="1" applyAlignment="1">
      <alignment horizontal="left" vertical="top" wrapText="1"/>
    </xf>
    <xf numFmtId="49" fontId="10" fillId="0" borderId="3" xfId="3" applyNumberFormat="1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164" fontId="9" fillId="0" borderId="4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/>
    <xf numFmtId="0" fontId="4" fillId="0" borderId="1" xfId="0" applyFont="1" applyFill="1" applyBorder="1" applyAlignment="1">
      <alignment horizontal="center" vertical="center" wrapText="1"/>
    </xf>
  </cellXfs>
  <cellStyles count="19">
    <cellStyle name="Обычный" xfId="0" builtinId="0"/>
    <cellStyle name="Обычный 2" xfId="5"/>
    <cellStyle name="Обычный 2 10" xfId="18"/>
    <cellStyle name="Обычный 2 2" xfId="1"/>
    <cellStyle name="Обычный 2 3" xfId="4"/>
    <cellStyle name="Обычный 2 4" xfId="6"/>
    <cellStyle name="Обычный 2 5" xfId="8"/>
    <cellStyle name="Обычный 2 6" xfId="10"/>
    <cellStyle name="Обычный 2 7" xfId="12"/>
    <cellStyle name="Обычный 2 8" xfId="14"/>
    <cellStyle name="Обычный 2 9" xfId="16"/>
    <cellStyle name="Обычный 3" xfId="3"/>
    <cellStyle name="Обычный 4" xfId="7"/>
    <cellStyle name="Обычный 5" xfId="9"/>
    <cellStyle name="Обычный 6" xfId="11"/>
    <cellStyle name="Обычный 7" xfId="13"/>
    <cellStyle name="Обычный 8" xfId="15"/>
    <cellStyle name="Обычный 9" xfId="17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0"/>
  <sheetViews>
    <sheetView tabSelected="1" view="pageBreakPreview" zoomScale="60" workbookViewId="0">
      <selection activeCell="F32" sqref="F32:G32"/>
    </sheetView>
  </sheetViews>
  <sheetFormatPr defaultRowHeight="18.75" x14ac:dyDescent="0.3"/>
  <cols>
    <col min="1" max="1" width="9.140625" style="4" customWidth="1"/>
    <col min="2" max="2" width="45.5703125" style="16" customWidth="1"/>
    <col min="3" max="3" width="16.5703125" style="7" customWidth="1"/>
    <col min="4" max="13" width="14" style="8" customWidth="1"/>
    <col min="14" max="15" width="11.7109375" style="8" customWidth="1"/>
    <col min="16" max="16" width="39.7109375" style="7" customWidth="1"/>
    <col min="17" max="19" width="18.7109375" style="7" customWidth="1"/>
  </cols>
  <sheetData>
    <row r="1" spans="1:20" s="18" customFormat="1" ht="15" customHeight="1" x14ac:dyDescent="0.3">
      <c r="A1" s="34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20" s="18" customFormat="1" ht="84" customHeight="1" x14ac:dyDescent="0.3">
      <c r="A2" s="90" t="s">
        <v>81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2"/>
      <c r="R2" s="92"/>
      <c r="S2" s="92"/>
    </row>
    <row r="3" spans="1:20" s="18" customFormat="1" ht="15" customHeight="1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</row>
    <row r="4" spans="1:20" ht="144" customHeight="1" x14ac:dyDescent="0.25">
      <c r="A4" s="93" t="s">
        <v>0</v>
      </c>
      <c r="B4" s="89" t="s">
        <v>2</v>
      </c>
      <c r="C4" s="89" t="s">
        <v>1</v>
      </c>
      <c r="D4" s="89" t="s">
        <v>3</v>
      </c>
      <c r="E4" s="89"/>
      <c r="F4" s="89"/>
      <c r="G4" s="89"/>
      <c r="H4" s="89"/>
      <c r="I4" s="89"/>
      <c r="J4" s="89"/>
      <c r="K4" s="89"/>
      <c r="L4" s="89"/>
      <c r="M4" s="89"/>
      <c r="N4" s="89" t="s">
        <v>4</v>
      </c>
      <c r="O4" s="89"/>
      <c r="P4" s="89" t="s">
        <v>5</v>
      </c>
      <c r="Q4" s="89" t="s">
        <v>6</v>
      </c>
      <c r="R4" s="89" t="s">
        <v>7</v>
      </c>
      <c r="S4" s="89" t="s">
        <v>8</v>
      </c>
    </row>
    <row r="5" spans="1:20" x14ac:dyDescent="0.25">
      <c r="A5" s="93"/>
      <c r="B5" s="89"/>
      <c r="C5" s="89"/>
      <c r="D5" s="89" t="s">
        <v>9</v>
      </c>
      <c r="E5" s="89"/>
      <c r="F5" s="89" t="s">
        <v>10</v>
      </c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</row>
    <row r="6" spans="1:20" ht="25.5" customHeight="1" x14ac:dyDescent="0.25">
      <c r="A6" s="93"/>
      <c r="B6" s="89"/>
      <c r="C6" s="89"/>
      <c r="D6" s="89"/>
      <c r="E6" s="89"/>
      <c r="F6" s="89" t="s">
        <v>11</v>
      </c>
      <c r="G6" s="89"/>
      <c r="H6" s="89" t="s">
        <v>12</v>
      </c>
      <c r="I6" s="89"/>
      <c r="J6" s="89" t="s">
        <v>13</v>
      </c>
      <c r="K6" s="89"/>
      <c r="L6" s="89" t="s">
        <v>14</v>
      </c>
      <c r="M6" s="89"/>
      <c r="N6" s="89"/>
      <c r="O6" s="89"/>
      <c r="P6" s="89"/>
      <c r="Q6" s="89"/>
      <c r="R6" s="89"/>
      <c r="S6" s="89"/>
    </row>
    <row r="7" spans="1:20" x14ac:dyDescent="0.25">
      <c r="A7" s="93"/>
      <c r="B7" s="89"/>
      <c r="C7" s="89"/>
      <c r="D7" s="21" t="s">
        <v>15</v>
      </c>
      <c r="E7" s="21" t="s">
        <v>16</v>
      </c>
      <c r="F7" s="21" t="s">
        <v>15</v>
      </c>
      <c r="G7" s="21" t="s">
        <v>16</v>
      </c>
      <c r="H7" s="21" t="s">
        <v>15</v>
      </c>
      <c r="I7" s="21" t="s">
        <v>16</v>
      </c>
      <c r="J7" s="21" t="s">
        <v>15</v>
      </c>
      <c r="K7" s="21" t="s">
        <v>16</v>
      </c>
      <c r="L7" s="21" t="s">
        <v>15</v>
      </c>
      <c r="M7" s="21" t="s">
        <v>16</v>
      </c>
      <c r="N7" s="21" t="s">
        <v>15</v>
      </c>
      <c r="O7" s="21" t="s">
        <v>16</v>
      </c>
      <c r="P7" s="89"/>
      <c r="Q7" s="89"/>
      <c r="R7" s="89"/>
      <c r="S7" s="89"/>
    </row>
    <row r="8" spans="1:20" x14ac:dyDescent="0.25">
      <c r="A8" s="36">
        <v>1</v>
      </c>
      <c r="B8" s="23">
        <v>2</v>
      </c>
      <c r="C8" s="37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1">
        <v>12</v>
      </c>
      <c r="M8" s="21">
        <v>13</v>
      </c>
      <c r="N8" s="21">
        <v>14</v>
      </c>
      <c r="O8" s="21">
        <v>15</v>
      </c>
      <c r="P8" s="37">
        <v>16</v>
      </c>
      <c r="Q8" s="37">
        <v>17</v>
      </c>
      <c r="R8" s="37">
        <v>18</v>
      </c>
      <c r="S8" s="37">
        <v>19</v>
      </c>
    </row>
    <row r="9" spans="1:20" ht="60.75" customHeight="1" x14ac:dyDescent="0.25">
      <c r="A9" s="36"/>
      <c r="B9" s="38" t="s">
        <v>67</v>
      </c>
      <c r="C9" s="37"/>
      <c r="D9" s="64">
        <v>4168.8999999999996</v>
      </c>
      <c r="E9" s="64">
        <v>4168.8999999999996</v>
      </c>
      <c r="F9" s="64">
        <v>188.3</v>
      </c>
      <c r="G9" s="64">
        <v>188.3</v>
      </c>
      <c r="H9" s="64">
        <v>121</v>
      </c>
      <c r="I9" s="64">
        <v>121</v>
      </c>
      <c r="J9" s="64">
        <v>3859.6</v>
      </c>
      <c r="K9" s="64">
        <v>3859.6</v>
      </c>
      <c r="L9" s="64">
        <f>L10+L47+L59+L63</f>
        <v>0</v>
      </c>
      <c r="M9" s="64">
        <f>M10+M47+M59+M63</f>
        <v>0</v>
      </c>
      <c r="N9" s="65">
        <v>100</v>
      </c>
      <c r="O9" s="64">
        <f>E9/D9*100</f>
        <v>100</v>
      </c>
      <c r="P9" s="66"/>
      <c r="Q9" s="66"/>
      <c r="R9" s="66"/>
      <c r="S9" s="66">
        <v>100</v>
      </c>
    </row>
    <row r="10" spans="1:20" s="2" customFormat="1" ht="46.5" customHeight="1" x14ac:dyDescent="0.25">
      <c r="A10" s="85"/>
      <c r="B10" s="72" t="s">
        <v>55</v>
      </c>
      <c r="C10" s="79">
        <v>2018</v>
      </c>
      <c r="D10" s="70">
        <v>1001.6</v>
      </c>
      <c r="E10" s="70">
        <v>1001.6</v>
      </c>
      <c r="F10" s="70">
        <v>0</v>
      </c>
      <c r="G10" s="70">
        <v>0</v>
      </c>
      <c r="H10" s="70">
        <v>0</v>
      </c>
      <c r="I10" s="70">
        <v>0</v>
      </c>
      <c r="J10" s="70">
        <v>1001.6</v>
      </c>
      <c r="K10" s="70">
        <v>1001.6</v>
      </c>
      <c r="L10" s="70">
        <f>L12+L17+L18+L20+L34+L37+L41+L45+L46</f>
        <v>0</v>
      </c>
      <c r="M10" s="70">
        <v>0</v>
      </c>
      <c r="N10" s="70">
        <v>100</v>
      </c>
      <c r="O10" s="70">
        <f t="shared" ref="O10:O63" si="0">E10/D10*100</f>
        <v>100</v>
      </c>
      <c r="P10" s="40"/>
      <c r="Q10" s="41"/>
      <c r="R10" s="41"/>
      <c r="S10" s="41">
        <v>100</v>
      </c>
      <c r="T10" s="33"/>
    </row>
    <row r="11" spans="1:20" s="2" customFormat="1" ht="123.75" customHeight="1" x14ac:dyDescent="0.25">
      <c r="A11" s="87"/>
      <c r="B11" s="73"/>
      <c r="C11" s="8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40" t="s">
        <v>56</v>
      </c>
      <c r="Q11" s="42"/>
      <c r="R11" s="41"/>
      <c r="S11" s="41">
        <v>100</v>
      </c>
      <c r="T11" s="33"/>
    </row>
    <row r="12" spans="1:20" s="2" customFormat="1" ht="75.75" customHeight="1" x14ac:dyDescent="0.3">
      <c r="A12" s="43"/>
      <c r="B12" s="19" t="s">
        <v>71</v>
      </c>
      <c r="C12" s="20"/>
      <c r="D12" s="70">
        <v>1001.6</v>
      </c>
      <c r="E12" s="70">
        <v>1001.6</v>
      </c>
      <c r="F12" s="21">
        <v>0</v>
      </c>
      <c r="G12" s="21">
        <v>0</v>
      </c>
      <c r="H12" s="21">
        <v>0</v>
      </c>
      <c r="I12" s="21">
        <v>0</v>
      </c>
      <c r="J12" s="70">
        <v>1001.6</v>
      </c>
      <c r="K12" s="70">
        <v>1001.6</v>
      </c>
      <c r="L12" s="21">
        <v>0</v>
      </c>
      <c r="M12" s="21">
        <v>0</v>
      </c>
      <c r="N12" s="21">
        <v>100</v>
      </c>
      <c r="O12" s="44">
        <f t="shared" si="0"/>
        <v>100</v>
      </c>
      <c r="P12" s="45"/>
      <c r="Q12" s="46"/>
      <c r="R12" s="46"/>
      <c r="S12" s="46">
        <v>100</v>
      </c>
      <c r="T12" s="33"/>
    </row>
    <row r="13" spans="1:20" s="1" customFormat="1" ht="0.75" customHeight="1" x14ac:dyDescent="0.25">
      <c r="A13" s="47"/>
      <c r="B13" s="72" t="s">
        <v>57</v>
      </c>
      <c r="C13" s="23"/>
      <c r="D13" s="71"/>
      <c r="E13" s="71"/>
      <c r="F13" s="21">
        <v>0</v>
      </c>
      <c r="G13" s="21">
        <v>0</v>
      </c>
      <c r="H13" s="21">
        <v>0</v>
      </c>
      <c r="I13" s="21">
        <v>0</v>
      </c>
      <c r="J13" s="71"/>
      <c r="K13" s="71"/>
      <c r="L13" s="21"/>
      <c r="M13" s="21"/>
      <c r="N13" s="21"/>
      <c r="O13" s="39"/>
      <c r="P13" s="40"/>
      <c r="Q13" s="21"/>
      <c r="R13" s="21"/>
      <c r="S13" s="21"/>
      <c r="T13" s="31"/>
    </row>
    <row r="14" spans="1:20" s="1" customFormat="1" ht="119.25" customHeight="1" x14ac:dyDescent="0.25">
      <c r="A14" s="47"/>
      <c r="B14" s="73"/>
      <c r="C14" s="23">
        <v>2018</v>
      </c>
      <c r="D14" s="21">
        <v>2778.9</v>
      </c>
      <c r="E14" s="21">
        <v>2778.9</v>
      </c>
      <c r="F14" s="21">
        <v>0</v>
      </c>
      <c r="G14" s="21">
        <v>0</v>
      </c>
      <c r="H14" s="21">
        <v>121</v>
      </c>
      <c r="I14" s="21">
        <v>121</v>
      </c>
      <c r="J14" s="21">
        <v>2657.9</v>
      </c>
      <c r="K14" s="21">
        <v>2657.9</v>
      </c>
      <c r="L14" s="21">
        <v>0</v>
      </c>
      <c r="M14" s="21">
        <v>0</v>
      </c>
      <c r="N14" s="21">
        <v>100</v>
      </c>
      <c r="O14" s="39">
        <f t="shared" si="0"/>
        <v>100</v>
      </c>
      <c r="P14" s="23" t="s">
        <v>58</v>
      </c>
      <c r="Q14" s="21"/>
      <c r="R14" s="21"/>
      <c r="S14" s="21">
        <v>100</v>
      </c>
      <c r="T14" s="31"/>
    </row>
    <row r="15" spans="1:20" s="1" customFormat="1" ht="88.5" customHeight="1" x14ac:dyDescent="0.25">
      <c r="A15" s="47"/>
      <c r="B15" s="59" t="s">
        <v>72</v>
      </c>
      <c r="C15" s="23"/>
      <c r="D15" s="69">
        <v>2778.9</v>
      </c>
      <c r="E15" s="69">
        <v>2778.9</v>
      </c>
      <c r="F15" s="21">
        <v>0</v>
      </c>
      <c r="G15" s="21">
        <v>0</v>
      </c>
      <c r="H15" s="21">
        <v>121</v>
      </c>
      <c r="I15" s="21">
        <v>121</v>
      </c>
      <c r="J15" s="69">
        <v>2657.9</v>
      </c>
      <c r="K15" s="69">
        <v>2657.9</v>
      </c>
      <c r="L15" s="21">
        <v>0</v>
      </c>
      <c r="M15" s="21">
        <v>0</v>
      </c>
      <c r="N15" s="21">
        <v>100</v>
      </c>
      <c r="O15" s="39">
        <f t="shared" si="0"/>
        <v>100</v>
      </c>
      <c r="P15" s="23" t="s">
        <v>59</v>
      </c>
      <c r="Q15" s="21"/>
      <c r="R15" s="21"/>
      <c r="S15" s="21">
        <v>100</v>
      </c>
      <c r="T15" s="31"/>
    </row>
    <row r="16" spans="1:20" s="1" customFormat="1" ht="130.5" customHeight="1" x14ac:dyDescent="0.25">
      <c r="A16" s="47"/>
      <c r="B16" s="38" t="s">
        <v>60</v>
      </c>
      <c r="C16" s="23">
        <v>2018</v>
      </c>
      <c r="D16" s="21">
        <v>163.6</v>
      </c>
      <c r="E16" s="21">
        <v>163.6</v>
      </c>
      <c r="F16" s="21">
        <v>0</v>
      </c>
      <c r="G16" s="21">
        <v>0</v>
      </c>
      <c r="H16" s="21">
        <v>0</v>
      </c>
      <c r="I16" s="21"/>
      <c r="J16" s="68">
        <v>163.6</v>
      </c>
      <c r="K16" s="68">
        <v>163.6</v>
      </c>
      <c r="L16" s="21">
        <v>0</v>
      </c>
      <c r="M16" s="21">
        <v>0</v>
      </c>
      <c r="N16" s="21">
        <v>100</v>
      </c>
      <c r="O16" s="39">
        <f t="shared" ref="O16" si="1">E16/D16*100</f>
        <v>100</v>
      </c>
      <c r="P16" s="23" t="s">
        <v>62</v>
      </c>
      <c r="Q16" s="21"/>
      <c r="R16" s="21"/>
      <c r="S16" s="21">
        <v>100</v>
      </c>
      <c r="T16" s="31"/>
    </row>
    <row r="17" spans="1:20" s="1" customFormat="1" ht="230.25" hidden="1" customHeight="1" x14ac:dyDescent="0.25">
      <c r="A17" s="47"/>
      <c r="B17" s="24" t="s">
        <v>26</v>
      </c>
      <c r="C17" s="23"/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/>
      <c r="N17" s="21"/>
      <c r="O17" s="39"/>
      <c r="P17" s="23"/>
      <c r="Q17" s="48"/>
      <c r="R17" s="21"/>
      <c r="S17" s="21"/>
      <c r="T17" s="31"/>
    </row>
    <row r="18" spans="1:20" s="1" customFormat="1" ht="104.25" customHeight="1" x14ac:dyDescent="0.25">
      <c r="A18" s="47"/>
      <c r="B18" s="22" t="s">
        <v>61</v>
      </c>
      <c r="C18" s="23"/>
      <c r="D18" s="69">
        <v>163.6</v>
      </c>
      <c r="E18" s="69">
        <v>163.6</v>
      </c>
      <c r="F18" s="21">
        <v>0</v>
      </c>
      <c r="G18" s="21">
        <v>0</v>
      </c>
      <c r="H18" s="21">
        <v>0</v>
      </c>
      <c r="I18" s="21">
        <v>0</v>
      </c>
      <c r="J18" s="69">
        <v>163.6</v>
      </c>
      <c r="K18" s="69">
        <v>163.6</v>
      </c>
      <c r="L18" s="21">
        <v>0</v>
      </c>
      <c r="M18" s="21">
        <v>0</v>
      </c>
      <c r="N18" s="21">
        <v>100</v>
      </c>
      <c r="O18" s="39">
        <f t="shared" si="0"/>
        <v>100</v>
      </c>
      <c r="P18" s="23"/>
      <c r="Q18" s="21"/>
      <c r="R18" s="21"/>
      <c r="S18" s="21">
        <v>100</v>
      </c>
      <c r="T18" s="31"/>
    </row>
    <row r="19" spans="1:20" s="1" customFormat="1" ht="123.75" customHeight="1" x14ac:dyDescent="0.25">
      <c r="A19" s="47"/>
      <c r="B19" s="38" t="s">
        <v>69</v>
      </c>
      <c r="C19" s="23">
        <v>2018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100</v>
      </c>
      <c r="O19" s="39">
        <v>0</v>
      </c>
      <c r="P19" s="23"/>
      <c r="Q19" s="21"/>
      <c r="R19" s="21"/>
      <c r="S19" s="21">
        <v>0</v>
      </c>
      <c r="T19" s="31"/>
    </row>
    <row r="20" spans="1:20" s="1" customFormat="1" ht="101.25" hidden="1" customHeight="1" x14ac:dyDescent="0.3">
      <c r="A20" s="47"/>
      <c r="B20" s="74"/>
      <c r="C20" s="23"/>
      <c r="D20" s="21">
        <f>J20</f>
        <v>110</v>
      </c>
      <c r="E20" s="21">
        <f>K20</f>
        <v>110</v>
      </c>
      <c r="F20" s="21"/>
      <c r="G20" s="21"/>
      <c r="H20" s="21"/>
      <c r="I20" s="21"/>
      <c r="J20" s="21">
        <f>J21+J22+J23+J33</f>
        <v>110</v>
      </c>
      <c r="K20" s="21">
        <f>K21+K22+K23+K33</f>
        <v>110</v>
      </c>
      <c r="L20" s="21"/>
      <c r="M20" s="21"/>
      <c r="N20" s="21"/>
      <c r="O20" s="39">
        <f t="shared" si="0"/>
        <v>100</v>
      </c>
      <c r="P20" s="49"/>
      <c r="Q20" s="21"/>
      <c r="R20" s="21"/>
      <c r="S20" s="21"/>
      <c r="T20" s="31"/>
    </row>
    <row r="21" spans="1:20" s="1" customFormat="1" ht="66" hidden="1" customHeight="1" x14ac:dyDescent="0.25">
      <c r="A21" s="47"/>
      <c r="B21" s="75"/>
      <c r="C21" s="23"/>
      <c r="D21" s="21">
        <v>60</v>
      </c>
      <c r="E21" s="21">
        <v>60</v>
      </c>
      <c r="F21" s="21"/>
      <c r="G21" s="21"/>
      <c r="H21" s="21"/>
      <c r="I21" s="21"/>
      <c r="J21" s="21">
        <v>60</v>
      </c>
      <c r="K21" s="21">
        <v>60</v>
      </c>
      <c r="L21" s="21"/>
      <c r="M21" s="21"/>
      <c r="N21" s="21"/>
      <c r="O21" s="39">
        <f t="shared" si="0"/>
        <v>100</v>
      </c>
      <c r="P21" s="23"/>
      <c r="Q21" s="21"/>
      <c r="R21" s="21"/>
      <c r="S21" s="21"/>
      <c r="T21" s="31"/>
    </row>
    <row r="22" spans="1:20" s="1" customFormat="1" ht="122.25" customHeight="1" x14ac:dyDescent="0.25">
      <c r="A22" s="47"/>
      <c r="B22" s="74" t="s">
        <v>66</v>
      </c>
      <c r="C22" s="23"/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/>
      <c r="O22" s="39">
        <v>0</v>
      </c>
      <c r="P22" s="23" t="s">
        <v>63</v>
      </c>
      <c r="Q22" s="21"/>
      <c r="R22" s="21"/>
      <c r="S22" s="21">
        <v>0</v>
      </c>
      <c r="T22" s="31"/>
    </row>
    <row r="23" spans="1:20" s="1" customFormat="1" ht="62.25" hidden="1" customHeight="1" x14ac:dyDescent="0.25">
      <c r="A23" s="47"/>
      <c r="B23" s="75"/>
      <c r="C23" s="23"/>
      <c r="D23" s="21">
        <v>50</v>
      </c>
      <c r="E23" s="21">
        <v>50</v>
      </c>
      <c r="F23" s="21"/>
      <c r="G23" s="21"/>
      <c r="H23" s="21"/>
      <c r="I23" s="21"/>
      <c r="J23" s="21">
        <v>50</v>
      </c>
      <c r="K23" s="21">
        <v>50</v>
      </c>
      <c r="L23" s="21"/>
      <c r="M23" s="21"/>
      <c r="N23" s="21"/>
      <c r="O23" s="39">
        <f t="shared" si="0"/>
        <v>100</v>
      </c>
      <c r="P23" s="23"/>
      <c r="Q23" s="21"/>
      <c r="R23" s="21"/>
      <c r="S23" s="21"/>
      <c r="T23" s="31"/>
    </row>
    <row r="24" spans="1:20" s="1" customFormat="1" ht="62.25" hidden="1" customHeight="1" x14ac:dyDescent="0.25">
      <c r="A24" s="47"/>
      <c r="B24" s="61"/>
      <c r="C24" s="23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39"/>
      <c r="P24" s="23"/>
      <c r="Q24" s="60"/>
      <c r="R24" s="60"/>
      <c r="S24" s="60"/>
      <c r="T24" s="31"/>
    </row>
    <row r="25" spans="1:20" s="1" customFormat="1" ht="96" customHeight="1" x14ac:dyDescent="0.25">
      <c r="A25" s="47"/>
      <c r="B25" s="72" t="s">
        <v>70</v>
      </c>
      <c r="C25" s="23">
        <v>2018</v>
      </c>
      <c r="D25" s="60">
        <v>10.050000000000001</v>
      </c>
      <c r="E25" s="69">
        <v>10.050000000000001</v>
      </c>
      <c r="F25" s="60">
        <v>0</v>
      </c>
      <c r="G25" s="60"/>
      <c r="H25" s="60"/>
      <c r="I25" s="60">
        <v>0</v>
      </c>
      <c r="J25" s="69">
        <v>10.050000000000001</v>
      </c>
      <c r="K25" s="69">
        <v>10.050000000000001</v>
      </c>
      <c r="L25" s="60">
        <v>0</v>
      </c>
      <c r="M25" s="60">
        <v>0</v>
      </c>
      <c r="N25" s="60">
        <v>100</v>
      </c>
      <c r="O25" s="39">
        <v>100</v>
      </c>
      <c r="P25" s="23" t="s">
        <v>64</v>
      </c>
      <c r="Q25" s="60"/>
      <c r="R25" s="60"/>
      <c r="S25" s="60">
        <v>100</v>
      </c>
      <c r="T25" s="31"/>
    </row>
    <row r="26" spans="1:20" s="1" customFormat="1" ht="62.25" hidden="1" customHeight="1" x14ac:dyDescent="0.25">
      <c r="A26" s="47"/>
      <c r="B26" s="73"/>
      <c r="C26" s="23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39"/>
      <c r="P26" s="23"/>
      <c r="Q26" s="60"/>
      <c r="R26" s="60"/>
      <c r="S26" s="60"/>
      <c r="T26" s="31"/>
    </row>
    <row r="27" spans="1:20" s="1" customFormat="1" ht="110.25" customHeight="1" x14ac:dyDescent="0.25">
      <c r="A27" s="47"/>
      <c r="B27" s="74" t="s">
        <v>75</v>
      </c>
      <c r="C27" s="23"/>
      <c r="D27" s="69">
        <v>10.050000000000001</v>
      </c>
      <c r="E27" s="69">
        <v>10.050000000000001</v>
      </c>
      <c r="F27" s="60">
        <v>0</v>
      </c>
      <c r="G27" s="60">
        <v>0</v>
      </c>
      <c r="H27" s="60">
        <v>0</v>
      </c>
      <c r="I27" s="60">
        <v>0</v>
      </c>
      <c r="J27" s="69">
        <v>10.050000000000001</v>
      </c>
      <c r="K27" s="69">
        <v>10.050000000000001</v>
      </c>
      <c r="L27" s="60">
        <v>0</v>
      </c>
      <c r="M27" s="60">
        <v>0</v>
      </c>
      <c r="N27" s="60">
        <v>100</v>
      </c>
      <c r="O27" s="39">
        <v>100</v>
      </c>
      <c r="P27" s="23"/>
      <c r="Q27" s="60"/>
      <c r="R27" s="60"/>
      <c r="S27" s="60"/>
      <c r="T27" s="31"/>
    </row>
    <row r="28" spans="1:20" s="1" customFormat="1" ht="21.75" hidden="1" customHeight="1" x14ac:dyDescent="0.25">
      <c r="A28" s="47"/>
      <c r="B28" s="75"/>
      <c r="C28" s="23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39"/>
      <c r="P28" s="23"/>
      <c r="Q28" s="60"/>
      <c r="R28" s="60"/>
      <c r="S28" s="60"/>
      <c r="T28" s="31"/>
    </row>
    <row r="29" spans="1:20" s="1" customFormat="1" ht="0.75" customHeight="1" x14ac:dyDescent="0.25">
      <c r="A29" s="47"/>
      <c r="B29" s="61"/>
      <c r="C29" s="23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39"/>
      <c r="P29" s="23"/>
      <c r="Q29" s="60"/>
      <c r="R29" s="60"/>
      <c r="S29" s="60"/>
      <c r="T29" s="31"/>
    </row>
    <row r="30" spans="1:20" s="1" customFormat="1" ht="59.25" hidden="1" customHeight="1" x14ac:dyDescent="0.25">
      <c r="A30" s="47"/>
      <c r="B30" s="61"/>
      <c r="C30" s="23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39"/>
      <c r="P30" s="23"/>
      <c r="Q30" s="60"/>
      <c r="R30" s="60"/>
      <c r="S30" s="60"/>
      <c r="T30" s="31"/>
    </row>
    <row r="31" spans="1:20" s="1" customFormat="1" ht="99" customHeight="1" x14ac:dyDescent="0.25">
      <c r="A31" s="47"/>
      <c r="B31" s="67" t="s">
        <v>73</v>
      </c>
      <c r="C31" s="23">
        <v>2018</v>
      </c>
      <c r="D31" s="39">
        <v>26.4</v>
      </c>
      <c r="E31" s="39">
        <v>26.4</v>
      </c>
      <c r="F31" s="68">
        <v>0</v>
      </c>
      <c r="G31" s="68">
        <v>0</v>
      </c>
      <c r="H31" s="68">
        <v>0</v>
      </c>
      <c r="I31" s="68">
        <v>0</v>
      </c>
      <c r="J31" s="39">
        <v>26.4</v>
      </c>
      <c r="K31" s="39">
        <v>26.4</v>
      </c>
      <c r="L31" s="68">
        <v>0</v>
      </c>
      <c r="M31" s="68">
        <v>0</v>
      </c>
      <c r="N31" s="68">
        <v>100</v>
      </c>
      <c r="O31" s="39"/>
      <c r="P31" s="23" t="s">
        <v>74</v>
      </c>
      <c r="Q31" s="68"/>
      <c r="R31" s="68"/>
      <c r="S31" s="68"/>
      <c r="T31" s="31"/>
    </row>
    <row r="32" spans="1:20" s="1" customFormat="1" ht="93.75" customHeight="1" x14ac:dyDescent="0.25">
      <c r="A32" s="47"/>
      <c r="B32" s="63" t="s">
        <v>77</v>
      </c>
      <c r="C32" s="23">
        <v>2018</v>
      </c>
      <c r="D32" s="60">
        <v>188.3</v>
      </c>
      <c r="E32" s="60">
        <v>188.3</v>
      </c>
      <c r="F32" s="69">
        <v>188.3</v>
      </c>
      <c r="G32" s="69">
        <v>188.3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100</v>
      </c>
      <c r="O32" s="39">
        <v>100</v>
      </c>
      <c r="P32" s="23" t="s">
        <v>65</v>
      </c>
      <c r="Q32" s="60"/>
      <c r="R32" s="60"/>
      <c r="S32" s="60">
        <v>100</v>
      </c>
      <c r="T32" s="31"/>
    </row>
    <row r="33" spans="1:20" s="1" customFormat="1" ht="116.25" customHeight="1" x14ac:dyDescent="0.25">
      <c r="A33" s="47"/>
      <c r="B33" s="74" t="s">
        <v>76</v>
      </c>
      <c r="C33" s="23"/>
      <c r="D33" s="69">
        <v>188.3</v>
      </c>
      <c r="E33" s="69">
        <v>188.3</v>
      </c>
      <c r="F33" s="69">
        <v>188.3</v>
      </c>
      <c r="G33" s="69">
        <v>188.3</v>
      </c>
      <c r="H33" s="21">
        <v>0</v>
      </c>
      <c r="I33" s="21"/>
      <c r="J33" s="21">
        <v>0</v>
      </c>
      <c r="K33" s="21">
        <v>0</v>
      </c>
      <c r="L33" s="21">
        <v>0</v>
      </c>
      <c r="M33" s="21">
        <v>0</v>
      </c>
      <c r="N33" s="21">
        <v>100</v>
      </c>
      <c r="O33" s="39">
        <f t="shared" si="0"/>
        <v>100</v>
      </c>
      <c r="P33" s="23"/>
      <c r="Q33" s="21"/>
      <c r="R33" s="21"/>
      <c r="S33" s="21">
        <v>100</v>
      </c>
      <c r="T33" s="31"/>
    </row>
    <row r="34" spans="1:20" s="1" customFormat="1" ht="56.25" hidden="1" customHeight="1" x14ac:dyDescent="0.3">
      <c r="A34" s="47"/>
      <c r="B34" s="75"/>
      <c r="C34" s="23"/>
      <c r="D34" s="21">
        <f t="shared" ref="D34:D41" si="2">J34</f>
        <v>50</v>
      </c>
      <c r="E34" s="21">
        <f t="shared" ref="E34:E41" si="3">K34</f>
        <v>50</v>
      </c>
      <c r="F34" s="21"/>
      <c r="G34" s="21"/>
      <c r="H34" s="21"/>
      <c r="I34" s="21"/>
      <c r="J34" s="21">
        <f>J35+J36</f>
        <v>50</v>
      </c>
      <c r="K34" s="21">
        <f>K35+K36</f>
        <v>50</v>
      </c>
      <c r="L34" s="21"/>
      <c r="M34" s="21"/>
      <c r="N34" s="21"/>
      <c r="O34" s="39">
        <f t="shared" si="0"/>
        <v>100</v>
      </c>
      <c r="P34" s="50"/>
      <c r="Q34" s="21"/>
      <c r="R34" s="21"/>
      <c r="S34" s="21"/>
      <c r="T34" s="31"/>
    </row>
    <row r="35" spans="1:20" s="1" customFormat="1" ht="0.75" customHeight="1" x14ac:dyDescent="0.25">
      <c r="A35" s="47"/>
      <c r="B35" s="22" t="s">
        <v>27</v>
      </c>
      <c r="C35" s="23"/>
      <c r="D35" s="21">
        <v>25</v>
      </c>
      <c r="E35" s="21">
        <v>25</v>
      </c>
      <c r="F35" s="21"/>
      <c r="G35" s="21"/>
      <c r="H35" s="21"/>
      <c r="I35" s="21"/>
      <c r="J35" s="21">
        <v>25</v>
      </c>
      <c r="K35" s="21">
        <v>25</v>
      </c>
      <c r="L35" s="21"/>
      <c r="M35" s="21"/>
      <c r="N35" s="21"/>
      <c r="O35" s="39">
        <f t="shared" si="0"/>
        <v>100</v>
      </c>
      <c r="P35" s="23"/>
      <c r="Q35" s="21"/>
      <c r="R35" s="21"/>
      <c r="S35" s="21"/>
      <c r="T35" s="31"/>
    </row>
    <row r="36" spans="1:20" s="1" customFormat="1" ht="57.75" hidden="1" customHeight="1" x14ac:dyDescent="0.25">
      <c r="A36" s="47"/>
      <c r="B36" s="22" t="s">
        <v>28</v>
      </c>
      <c r="C36" s="23"/>
      <c r="D36" s="21">
        <v>25</v>
      </c>
      <c r="E36" s="21">
        <v>25</v>
      </c>
      <c r="F36" s="21"/>
      <c r="G36" s="21"/>
      <c r="H36" s="21"/>
      <c r="I36" s="21"/>
      <c r="J36" s="21">
        <v>25</v>
      </c>
      <c r="K36" s="21">
        <v>25</v>
      </c>
      <c r="L36" s="21"/>
      <c r="M36" s="21"/>
      <c r="N36" s="21"/>
      <c r="O36" s="39">
        <f t="shared" si="0"/>
        <v>100</v>
      </c>
      <c r="P36" s="23"/>
      <c r="Q36" s="21"/>
      <c r="R36" s="21"/>
      <c r="S36" s="21"/>
      <c r="T36" s="31"/>
    </row>
    <row r="37" spans="1:20" s="1" customFormat="1" ht="69" hidden="1" customHeight="1" x14ac:dyDescent="0.25">
      <c r="A37" s="47"/>
      <c r="B37" s="22" t="s">
        <v>29</v>
      </c>
      <c r="C37" s="23"/>
      <c r="D37" s="21">
        <f t="shared" si="2"/>
        <v>0</v>
      </c>
      <c r="E37" s="21">
        <f t="shared" si="3"/>
        <v>0</v>
      </c>
      <c r="F37" s="21"/>
      <c r="G37" s="21"/>
      <c r="H37" s="21"/>
      <c r="I37" s="21"/>
      <c r="J37" s="21">
        <f>J38+J39+J40</f>
        <v>0</v>
      </c>
      <c r="K37" s="21">
        <f>K38+K39+K40</f>
        <v>0</v>
      </c>
      <c r="L37" s="21"/>
      <c r="M37" s="21"/>
      <c r="N37" s="21"/>
      <c r="O37" s="39"/>
      <c r="P37" s="23"/>
      <c r="Q37" s="21"/>
      <c r="R37" s="21"/>
      <c r="S37" s="21"/>
      <c r="T37" s="31"/>
    </row>
    <row r="38" spans="1:20" s="1" customFormat="1" ht="102.75" hidden="1" customHeight="1" x14ac:dyDescent="0.25">
      <c r="A38" s="47"/>
      <c r="B38" s="22" t="s">
        <v>30</v>
      </c>
      <c r="C38" s="23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39"/>
      <c r="P38" s="23"/>
      <c r="Q38" s="21"/>
      <c r="R38" s="21"/>
      <c r="S38" s="21"/>
      <c r="T38" s="31"/>
    </row>
    <row r="39" spans="1:20" s="1" customFormat="1" ht="61.5" hidden="1" customHeight="1" x14ac:dyDescent="0.25">
      <c r="A39" s="47"/>
      <c r="B39" s="22" t="s">
        <v>31</v>
      </c>
      <c r="C39" s="23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39"/>
      <c r="P39" s="23"/>
      <c r="Q39" s="21"/>
      <c r="R39" s="21"/>
      <c r="S39" s="21"/>
      <c r="T39" s="31"/>
    </row>
    <row r="40" spans="1:20" s="1" customFormat="1" ht="96" hidden="1" customHeight="1" x14ac:dyDescent="0.25">
      <c r="A40" s="47"/>
      <c r="B40" s="22" t="s">
        <v>32</v>
      </c>
      <c r="C40" s="23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39"/>
      <c r="P40" s="23"/>
      <c r="Q40" s="21"/>
      <c r="R40" s="21"/>
      <c r="S40" s="21"/>
      <c r="T40" s="31"/>
    </row>
    <row r="41" spans="1:20" s="1" customFormat="1" ht="81" hidden="1" customHeight="1" x14ac:dyDescent="0.25">
      <c r="A41" s="47"/>
      <c r="B41" s="22" t="s">
        <v>33</v>
      </c>
      <c r="C41" s="23"/>
      <c r="D41" s="21">
        <f t="shared" si="2"/>
        <v>172.1</v>
      </c>
      <c r="E41" s="21">
        <f t="shared" si="3"/>
        <v>172.1</v>
      </c>
      <c r="F41" s="21"/>
      <c r="G41" s="21"/>
      <c r="H41" s="21"/>
      <c r="I41" s="21"/>
      <c r="J41" s="21">
        <f>J42+J43+J44</f>
        <v>172.1</v>
      </c>
      <c r="K41" s="21">
        <f>K42+K43+K44</f>
        <v>172.1</v>
      </c>
      <c r="L41" s="21"/>
      <c r="M41" s="21"/>
      <c r="N41" s="21"/>
      <c r="O41" s="39">
        <f t="shared" si="0"/>
        <v>100</v>
      </c>
      <c r="P41" s="23"/>
      <c r="Q41" s="21"/>
      <c r="R41" s="21"/>
      <c r="S41" s="21"/>
      <c r="T41" s="31"/>
    </row>
    <row r="42" spans="1:20" s="1" customFormat="1" ht="65.25" hidden="1" customHeight="1" x14ac:dyDescent="0.25">
      <c r="A42" s="47"/>
      <c r="B42" s="22" t="s">
        <v>34</v>
      </c>
      <c r="C42" s="23"/>
      <c r="D42" s="21">
        <v>141.69999999999999</v>
      </c>
      <c r="E42" s="21">
        <v>141.69999999999999</v>
      </c>
      <c r="F42" s="21"/>
      <c r="G42" s="21"/>
      <c r="H42" s="21"/>
      <c r="I42" s="21"/>
      <c r="J42" s="21">
        <v>141.69999999999999</v>
      </c>
      <c r="K42" s="21">
        <v>141.69999999999999</v>
      </c>
      <c r="L42" s="21"/>
      <c r="M42" s="21"/>
      <c r="N42" s="21"/>
      <c r="O42" s="39">
        <f t="shared" si="0"/>
        <v>100</v>
      </c>
      <c r="P42" s="23"/>
      <c r="Q42" s="21"/>
      <c r="R42" s="21"/>
      <c r="S42" s="21"/>
      <c r="T42" s="31"/>
    </row>
    <row r="43" spans="1:20" s="1" customFormat="1" ht="58.5" hidden="1" customHeight="1" x14ac:dyDescent="0.25">
      <c r="A43" s="47"/>
      <c r="B43" s="22" t="s">
        <v>35</v>
      </c>
      <c r="C43" s="23"/>
      <c r="D43" s="21">
        <v>26.4</v>
      </c>
      <c r="E43" s="21">
        <v>26.4</v>
      </c>
      <c r="F43" s="21"/>
      <c r="G43" s="21"/>
      <c r="H43" s="21"/>
      <c r="I43" s="21"/>
      <c r="J43" s="21">
        <v>26.4</v>
      </c>
      <c r="K43" s="21">
        <v>26.4</v>
      </c>
      <c r="L43" s="21"/>
      <c r="M43" s="21"/>
      <c r="N43" s="21"/>
      <c r="O43" s="39">
        <f t="shared" si="0"/>
        <v>100</v>
      </c>
      <c r="P43" s="23"/>
      <c r="Q43" s="21"/>
      <c r="R43" s="21"/>
      <c r="S43" s="21"/>
      <c r="T43" s="31"/>
    </row>
    <row r="44" spans="1:20" s="1" customFormat="1" ht="75" hidden="1" x14ac:dyDescent="0.25">
      <c r="A44" s="47"/>
      <c r="B44" s="22" t="s">
        <v>36</v>
      </c>
      <c r="C44" s="23"/>
      <c r="D44" s="21">
        <v>4</v>
      </c>
      <c r="E44" s="21">
        <v>4</v>
      </c>
      <c r="F44" s="21"/>
      <c r="G44" s="21"/>
      <c r="H44" s="21"/>
      <c r="I44" s="21"/>
      <c r="J44" s="21">
        <v>4</v>
      </c>
      <c r="K44" s="21">
        <v>4</v>
      </c>
      <c r="L44" s="21"/>
      <c r="M44" s="21"/>
      <c r="N44" s="21"/>
      <c r="O44" s="39">
        <f t="shared" si="0"/>
        <v>100</v>
      </c>
      <c r="P44" s="23"/>
      <c r="Q44" s="21"/>
      <c r="R44" s="21"/>
      <c r="S44" s="21"/>
      <c r="T44" s="31"/>
    </row>
    <row r="45" spans="1:20" s="1" customFormat="1" ht="100.5" hidden="1" customHeight="1" x14ac:dyDescent="0.25">
      <c r="A45" s="47"/>
      <c r="B45" s="22" t="s">
        <v>37</v>
      </c>
      <c r="C45" s="23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39"/>
      <c r="P45" s="23"/>
      <c r="Q45" s="21"/>
      <c r="R45" s="21"/>
      <c r="S45" s="21"/>
      <c r="T45" s="31"/>
    </row>
    <row r="46" spans="1:20" s="1" customFormat="1" ht="139.5" hidden="1" customHeight="1" x14ac:dyDescent="0.25">
      <c r="A46" s="47"/>
      <c r="B46" s="22" t="s">
        <v>38</v>
      </c>
      <c r="C46" s="23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39"/>
      <c r="P46" s="23"/>
      <c r="Q46" s="21"/>
      <c r="R46" s="21"/>
      <c r="S46" s="21"/>
      <c r="T46" s="31"/>
    </row>
    <row r="47" spans="1:20" s="2" customFormat="1" ht="116.25" hidden="1" customHeight="1" x14ac:dyDescent="0.25">
      <c r="A47" s="47"/>
      <c r="B47" s="22" t="s">
        <v>17</v>
      </c>
      <c r="C47" s="23"/>
      <c r="D47" s="21">
        <f>D48+D50+D51+D52+D55+D58</f>
        <v>10020</v>
      </c>
      <c r="E47" s="58">
        <f>E48+E50+E51+E52+E55+E58</f>
        <v>9734.7000000000007</v>
      </c>
      <c r="F47" s="58">
        <f t="shared" ref="F47:N47" si="4">F48+F50+F51+F52+F55+F58</f>
        <v>1294.0999999999999</v>
      </c>
      <c r="G47" s="58">
        <f t="shared" si="4"/>
        <v>1152.7</v>
      </c>
      <c r="H47" s="58">
        <f t="shared" si="4"/>
        <v>3093.5</v>
      </c>
      <c r="I47" s="58">
        <f t="shared" si="4"/>
        <v>2949.6</v>
      </c>
      <c r="J47" s="58">
        <f t="shared" si="4"/>
        <v>5632.4000000000005</v>
      </c>
      <c r="K47" s="58">
        <f t="shared" si="4"/>
        <v>5632.4000000000005</v>
      </c>
      <c r="L47" s="58">
        <f t="shared" si="4"/>
        <v>0</v>
      </c>
      <c r="M47" s="58">
        <f t="shared" si="4"/>
        <v>0</v>
      </c>
      <c r="N47" s="58">
        <f t="shared" si="4"/>
        <v>0</v>
      </c>
      <c r="O47" s="58">
        <v>100</v>
      </c>
      <c r="P47" s="51" t="s">
        <v>20</v>
      </c>
      <c r="Q47" s="21">
        <v>7</v>
      </c>
      <c r="R47" s="21">
        <v>7</v>
      </c>
      <c r="S47" s="21">
        <v>100</v>
      </c>
      <c r="T47" s="33"/>
    </row>
    <row r="48" spans="1:20" ht="102" hidden="1" customHeight="1" x14ac:dyDescent="0.3">
      <c r="A48" s="47"/>
      <c r="B48" s="22" t="s">
        <v>39</v>
      </c>
      <c r="C48" s="23"/>
      <c r="D48" s="21">
        <f>D49</f>
        <v>4691.1000000000004</v>
      </c>
      <c r="E48" s="21">
        <f t="shared" ref="E48:K48" si="5">E49</f>
        <v>4405.8</v>
      </c>
      <c r="F48" s="21">
        <f t="shared" si="5"/>
        <v>1294.0999999999999</v>
      </c>
      <c r="G48" s="21">
        <f t="shared" si="5"/>
        <v>1152.7</v>
      </c>
      <c r="H48" s="21">
        <f t="shared" si="5"/>
        <v>1393.5</v>
      </c>
      <c r="I48" s="21">
        <f t="shared" si="5"/>
        <v>1249.5999999999999</v>
      </c>
      <c r="J48" s="21">
        <f t="shared" si="5"/>
        <v>2003.5</v>
      </c>
      <c r="K48" s="21">
        <f t="shared" si="5"/>
        <v>2003.5</v>
      </c>
      <c r="L48" s="21"/>
      <c r="M48" s="21"/>
      <c r="N48" s="21"/>
      <c r="O48" s="39">
        <f t="shared" si="0"/>
        <v>93.918270768050135</v>
      </c>
      <c r="P48" s="52"/>
      <c r="Q48" s="27"/>
      <c r="R48" s="27"/>
      <c r="S48" s="27"/>
      <c r="T48" s="33"/>
    </row>
    <row r="49" spans="1:20" s="2" customFormat="1" ht="54.75" hidden="1" customHeight="1" x14ac:dyDescent="0.25">
      <c r="A49" s="47"/>
      <c r="B49" s="22" t="s">
        <v>40</v>
      </c>
      <c r="C49" s="23"/>
      <c r="D49" s="21">
        <f>F49+H49+J49</f>
        <v>4691.1000000000004</v>
      </c>
      <c r="E49" s="21">
        <f>G49+I49+K49</f>
        <v>4405.8</v>
      </c>
      <c r="F49" s="21">
        <v>1294.0999999999999</v>
      </c>
      <c r="G49" s="21">
        <v>1152.7</v>
      </c>
      <c r="H49" s="21">
        <v>1393.5</v>
      </c>
      <c r="I49" s="21">
        <v>1249.5999999999999</v>
      </c>
      <c r="J49" s="21">
        <v>2003.5</v>
      </c>
      <c r="K49" s="21">
        <v>2003.5</v>
      </c>
      <c r="L49" s="21"/>
      <c r="M49" s="21"/>
      <c r="N49" s="21"/>
      <c r="O49" s="39">
        <f t="shared" si="0"/>
        <v>93.918270768050135</v>
      </c>
      <c r="P49" s="23"/>
      <c r="Q49" s="21"/>
      <c r="R49" s="21"/>
      <c r="S49" s="21"/>
      <c r="T49" s="33"/>
    </row>
    <row r="50" spans="1:20" ht="63.75" hidden="1" customHeight="1" x14ac:dyDescent="0.25">
      <c r="A50" s="47"/>
      <c r="B50" s="22" t="s">
        <v>41</v>
      </c>
      <c r="C50" s="23"/>
      <c r="D50" s="21">
        <f t="shared" ref="D50:E50" si="6">J50</f>
        <v>3213.6</v>
      </c>
      <c r="E50" s="21">
        <f t="shared" si="6"/>
        <v>3213.6</v>
      </c>
      <c r="F50" s="21"/>
      <c r="G50" s="21"/>
      <c r="H50" s="21"/>
      <c r="I50" s="21"/>
      <c r="J50" s="21">
        <v>3213.6</v>
      </c>
      <c r="K50" s="21">
        <v>3213.6</v>
      </c>
      <c r="L50" s="21"/>
      <c r="M50" s="21"/>
      <c r="N50" s="21"/>
      <c r="O50" s="39">
        <f t="shared" si="0"/>
        <v>100</v>
      </c>
      <c r="P50" s="23"/>
      <c r="Q50" s="21"/>
      <c r="R50" s="21"/>
      <c r="S50" s="21"/>
      <c r="T50" s="33"/>
    </row>
    <row r="51" spans="1:20" ht="63.75" hidden="1" customHeight="1" x14ac:dyDescent="0.25">
      <c r="A51" s="47"/>
      <c r="B51" s="22" t="s">
        <v>42</v>
      </c>
      <c r="C51" s="23"/>
      <c r="D51" s="21">
        <v>168.4</v>
      </c>
      <c r="E51" s="21">
        <v>168.4</v>
      </c>
      <c r="F51" s="21"/>
      <c r="G51" s="21"/>
      <c r="H51" s="21"/>
      <c r="I51" s="21"/>
      <c r="J51" s="21">
        <v>168.4</v>
      </c>
      <c r="K51" s="21">
        <v>168.4</v>
      </c>
      <c r="L51" s="21"/>
      <c r="M51" s="21"/>
      <c r="N51" s="21"/>
      <c r="O51" s="39">
        <f t="shared" si="0"/>
        <v>100</v>
      </c>
      <c r="P51" s="23"/>
      <c r="Q51" s="21"/>
      <c r="R51" s="21"/>
      <c r="S51" s="21"/>
      <c r="T51" s="33"/>
    </row>
    <row r="52" spans="1:20" ht="124.5" hidden="1" customHeight="1" x14ac:dyDescent="0.25">
      <c r="A52" s="47"/>
      <c r="B52" s="22" t="s">
        <v>43</v>
      </c>
      <c r="C52" s="23"/>
      <c r="D52" s="21">
        <v>59.3</v>
      </c>
      <c r="E52" s="21">
        <v>59.3</v>
      </c>
      <c r="F52" s="21"/>
      <c r="G52" s="21"/>
      <c r="H52" s="21"/>
      <c r="I52" s="21"/>
      <c r="J52" s="21">
        <v>59.3</v>
      </c>
      <c r="K52" s="21">
        <v>59.3</v>
      </c>
      <c r="L52" s="21"/>
      <c r="M52" s="21"/>
      <c r="N52" s="21"/>
      <c r="O52" s="39">
        <f t="shared" si="0"/>
        <v>100</v>
      </c>
      <c r="P52" s="23"/>
      <c r="Q52" s="21"/>
      <c r="R52" s="21"/>
      <c r="S52" s="21"/>
      <c r="T52" s="33"/>
    </row>
    <row r="53" spans="1:20" ht="41.25" hidden="1" customHeight="1" x14ac:dyDescent="0.25">
      <c r="A53" s="47"/>
      <c r="B53" s="22" t="s">
        <v>44</v>
      </c>
      <c r="C53" s="23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39"/>
      <c r="P53" s="23"/>
      <c r="Q53" s="21"/>
      <c r="R53" s="21"/>
      <c r="S53" s="21"/>
      <c r="T53" s="33"/>
    </row>
    <row r="54" spans="1:20" ht="1.5" hidden="1" customHeight="1" x14ac:dyDescent="0.25">
      <c r="A54" s="47"/>
      <c r="B54" s="22" t="s">
        <v>45</v>
      </c>
      <c r="C54" s="23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39"/>
      <c r="P54" s="23"/>
      <c r="Q54" s="21"/>
      <c r="R54" s="21"/>
      <c r="S54" s="21"/>
      <c r="T54" s="33"/>
    </row>
    <row r="55" spans="1:20" ht="56.25" hidden="1" customHeight="1" x14ac:dyDescent="0.25">
      <c r="A55" s="47"/>
      <c r="B55" s="22" t="s">
        <v>46</v>
      </c>
      <c r="C55" s="23"/>
      <c r="D55" s="21">
        <v>187.6</v>
      </c>
      <c r="E55" s="21">
        <v>187.6</v>
      </c>
      <c r="F55" s="21"/>
      <c r="G55" s="21"/>
      <c r="H55" s="21"/>
      <c r="I55" s="21"/>
      <c r="J55" s="21">
        <v>187.6</v>
      </c>
      <c r="K55" s="21">
        <v>187.6</v>
      </c>
      <c r="L55" s="21"/>
      <c r="M55" s="21"/>
      <c r="N55" s="21"/>
      <c r="O55" s="39">
        <f t="shared" si="0"/>
        <v>100</v>
      </c>
      <c r="P55" s="23"/>
      <c r="Q55" s="21"/>
      <c r="R55" s="21"/>
      <c r="S55" s="21"/>
      <c r="T55" s="33"/>
    </row>
    <row r="56" spans="1:20" ht="87.75" hidden="1" customHeight="1" x14ac:dyDescent="0.25">
      <c r="A56" s="47"/>
      <c r="B56" s="22" t="s">
        <v>47</v>
      </c>
      <c r="C56" s="23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39"/>
      <c r="P56" s="23"/>
      <c r="Q56" s="21"/>
      <c r="R56" s="21"/>
      <c r="S56" s="21"/>
      <c r="T56" s="33"/>
    </row>
    <row r="57" spans="1:20" ht="92.25" hidden="1" customHeight="1" x14ac:dyDescent="0.25">
      <c r="A57" s="47"/>
      <c r="B57" s="22" t="s">
        <v>48</v>
      </c>
      <c r="C57" s="23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39"/>
      <c r="P57" s="23"/>
      <c r="Q57" s="21"/>
      <c r="R57" s="21"/>
      <c r="S57" s="21"/>
      <c r="T57" s="33"/>
    </row>
    <row r="58" spans="1:20" ht="92.25" hidden="1" customHeight="1" x14ac:dyDescent="0.25">
      <c r="A58" s="47"/>
      <c r="B58" s="22" t="s">
        <v>54</v>
      </c>
      <c r="C58" s="23"/>
      <c r="D58" s="58">
        <v>1700</v>
      </c>
      <c r="E58" s="58">
        <v>1700</v>
      </c>
      <c r="F58" s="58"/>
      <c r="G58" s="58"/>
      <c r="H58" s="58">
        <v>1700</v>
      </c>
      <c r="I58" s="58">
        <v>1700</v>
      </c>
      <c r="J58" s="58"/>
      <c r="K58" s="58"/>
      <c r="L58" s="58"/>
      <c r="M58" s="58"/>
      <c r="N58" s="58"/>
      <c r="O58" s="39">
        <v>100</v>
      </c>
      <c r="P58" s="23"/>
      <c r="Q58" s="58"/>
      <c r="R58" s="58"/>
      <c r="S58" s="58"/>
      <c r="T58" s="33"/>
    </row>
    <row r="59" spans="1:20" s="2" customFormat="1" ht="112.5" hidden="1" customHeight="1" x14ac:dyDescent="0.25">
      <c r="A59" s="47"/>
      <c r="B59" s="25" t="s">
        <v>18</v>
      </c>
      <c r="C59" s="23"/>
      <c r="D59" s="21">
        <f>D60+D61+D62</f>
        <v>177509.2</v>
      </c>
      <c r="E59" s="21">
        <f t="shared" ref="E59:K59" si="7">E60+E61+E62</f>
        <v>168095.40000000002</v>
      </c>
      <c r="F59" s="21">
        <f t="shared" si="7"/>
        <v>6025.7</v>
      </c>
      <c r="G59" s="21">
        <f t="shared" si="7"/>
        <v>6009.9</v>
      </c>
      <c r="H59" s="21">
        <f t="shared" si="7"/>
        <v>2183.5</v>
      </c>
      <c r="I59" s="21">
        <f t="shared" si="7"/>
        <v>2177.8000000000002</v>
      </c>
      <c r="J59" s="21">
        <f t="shared" si="7"/>
        <v>169300</v>
      </c>
      <c r="K59" s="21">
        <f t="shared" si="7"/>
        <v>159907.70000000001</v>
      </c>
      <c r="L59" s="21"/>
      <c r="M59" s="21"/>
      <c r="N59" s="21"/>
      <c r="O59" s="39">
        <f>E59/D59*100</f>
        <v>94.696725578167218</v>
      </c>
      <c r="P59" s="23" t="s">
        <v>21</v>
      </c>
      <c r="Q59" s="21">
        <v>3</v>
      </c>
      <c r="R59" s="21">
        <v>3</v>
      </c>
      <c r="S59" s="21">
        <v>100</v>
      </c>
      <c r="T59" s="33"/>
    </row>
    <row r="60" spans="1:20" ht="78.75" hidden="1" customHeight="1" x14ac:dyDescent="0.3">
      <c r="A60" s="53"/>
      <c r="B60" s="26" t="s">
        <v>51</v>
      </c>
      <c r="C60" s="20"/>
      <c r="D60" s="21">
        <f>F60+H60+J60</f>
        <v>169212.5</v>
      </c>
      <c r="E60" s="21">
        <f>G60+I60+K60</f>
        <v>159820.20000000001</v>
      </c>
      <c r="F60" s="21"/>
      <c r="G60" s="21"/>
      <c r="H60" s="21"/>
      <c r="I60" s="21"/>
      <c r="J60" s="21">
        <v>169212.5</v>
      </c>
      <c r="K60" s="21">
        <v>159820.20000000001</v>
      </c>
      <c r="L60" s="21"/>
      <c r="M60" s="21"/>
      <c r="N60" s="21"/>
      <c r="O60" s="39">
        <f>E60/D60*100</f>
        <v>94.449405333530336</v>
      </c>
      <c r="P60" s="52"/>
      <c r="Q60" s="27"/>
      <c r="R60" s="27"/>
      <c r="S60" s="27"/>
      <c r="T60" s="33"/>
    </row>
    <row r="61" spans="1:20" s="2" customFormat="1" ht="59.25" hidden="1" customHeight="1" x14ac:dyDescent="0.25">
      <c r="A61" s="47"/>
      <c r="B61" s="25" t="s">
        <v>52</v>
      </c>
      <c r="C61" s="23"/>
      <c r="D61" s="21">
        <f>F61+H61+J61</f>
        <v>8296.7000000000007</v>
      </c>
      <c r="E61" s="21">
        <f>G61+I61+K61</f>
        <v>8275.2000000000007</v>
      </c>
      <c r="F61" s="21">
        <v>6025.7</v>
      </c>
      <c r="G61" s="21">
        <v>6009.9</v>
      </c>
      <c r="H61" s="21">
        <v>2183.5</v>
      </c>
      <c r="I61" s="21">
        <v>2177.8000000000002</v>
      </c>
      <c r="J61" s="21">
        <v>87.5</v>
      </c>
      <c r="K61" s="21">
        <v>87.5</v>
      </c>
      <c r="L61" s="21"/>
      <c r="M61" s="21"/>
      <c r="N61" s="21"/>
      <c r="O61" s="39">
        <f t="shared" si="0"/>
        <v>99.740860824183102</v>
      </c>
      <c r="P61" s="23"/>
      <c r="Q61" s="21"/>
      <c r="R61" s="21"/>
      <c r="S61" s="21"/>
      <c r="T61" s="33"/>
    </row>
    <row r="62" spans="1:20" s="1" customFormat="1" ht="58.5" hidden="1" customHeight="1" x14ac:dyDescent="0.25">
      <c r="A62" s="47"/>
      <c r="B62" s="25" t="s">
        <v>53</v>
      </c>
      <c r="C62" s="23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39"/>
      <c r="P62" s="23"/>
      <c r="Q62" s="21"/>
      <c r="R62" s="21"/>
      <c r="S62" s="21"/>
      <c r="T62" s="33"/>
    </row>
    <row r="63" spans="1:20" s="2" customFormat="1" ht="59.25" hidden="1" customHeight="1" x14ac:dyDescent="0.25">
      <c r="A63" s="85"/>
      <c r="B63" s="82" t="s">
        <v>19</v>
      </c>
      <c r="C63" s="79"/>
      <c r="D63" s="76">
        <f>D66+D67</f>
        <v>38419</v>
      </c>
      <c r="E63" s="76">
        <f>E66+E67</f>
        <v>38404.400000000001</v>
      </c>
      <c r="F63" s="76"/>
      <c r="G63" s="76"/>
      <c r="H63" s="76">
        <f>H67</f>
        <v>1111</v>
      </c>
      <c r="I63" s="76">
        <f>I67</f>
        <v>1111</v>
      </c>
      <c r="J63" s="76">
        <f>J66+J67</f>
        <v>37308</v>
      </c>
      <c r="K63" s="76">
        <f>K66+K67</f>
        <v>37293</v>
      </c>
      <c r="L63" s="76"/>
      <c r="M63" s="76"/>
      <c r="N63" s="76"/>
      <c r="O63" s="70">
        <f t="shared" si="0"/>
        <v>99.961997969754563</v>
      </c>
      <c r="P63" s="54" t="s">
        <v>22</v>
      </c>
      <c r="Q63" s="21">
        <v>0</v>
      </c>
      <c r="R63" s="21">
        <v>0</v>
      </c>
      <c r="S63" s="21">
        <v>100</v>
      </c>
      <c r="T63" s="33"/>
    </row>
    <row r="64" spans="1:20" s="2" customFormat="1" ht="157.5" hidden="1" customHeight="1" x14ac:dyDescent="0.25">
      <c r="A64" s="86"/>
      <c r="B64" s="83"/>
      <c r="C64" s="80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88"/>
      <c r="P64" s="54" t="s">
        <v>23</v>
      </c>
      <c r="Q64" s="21">
        <v>69</v>
      </c>
      <c r="R64" s="21">
        <v>69</v>
      </c>
      <c r="S64" s="21">
        <v>100</v>
      </c>
      <c r="T64" s="33"/>
    </row>
    <row r="65" spans="1:20" s="2" customFormat="1" ht="108" hidden="1" customHeight="1" x14ac:dyDescent="0.25">
      <c r="A65" s="87"/>
      <c r="B65" s="84"/>
      <c r="C65" s="81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1"/>
      <c r="P65" s="54" t="s">
        <v>24</v>
      </c>
      <c r="Q65" s="21">
        <v>70</v>
      </c>
      <c r="R65" s="21">
        <v>70</v>
      </c>
      <c r="S65" s="21">
        <v>100</v>
      </c>
      <c r="T65" s="33"/>
    </row>
    <row r="66" spans="1:20" ht="79.5" hidden="1" customHeight="1" x14ac:dyDescent="0.25">
      <c r="A66" s="47"/>
      <c r="B66" s="25" t="s">
        <v>49</v>
      </c>
      <c r="C66" s="23"/>
      <c r="D66" s="21">
        <v>37308</v>
      </c>
      <c r="E66" s="21">
        <v>37293.4</v>
      </c>
      <c r="F66" s="21"/>
      <c r="G66" s="21"/>
      <c r="H66" s="21"/>
      <c r="I66" s="21"/>
      <c r="J66" s="58">
        <v>37308</v>
      </c>
      <c r="K66" s="58">
        <v>37293</v>
      </c>
      <c r="L66" s="21"/>
      <c r="M66" s="21"/>
      <c r="N66" s="21"/>
      <c r="O66" s="39">
        <f>E66/D66*100</f>
        <v>99.960866302133596</v>
      </c>
      <c r="P66" s="54"/>
      <c r="Q66" s="21"/>
      <c r="R66" s="21"/>
      <c r="S66" s="21"/>
      <c r="T66" s="33"/>
    </row>
    <row r="67" spans="1:20" ht="79.5" hidden="1" customHeight="1" x14ac:dyDescent="0.25">
      <c r="A67" s="47"/>
      <c r="B67" s="25" t="s">
        <v>50</v>
      </c>
      <c r="C67" s="23"/>
      <c r="D67" s="21">
        <v>1111</v>
      </c>
      <c r="E67" s="21">
        <v>1111</v>
      </c>
      <c r="F67" s="21"/>
      <c r="G67" s="21"/>
      <c r="H67" s="21">
        <v>1111</v>
      </c>
      <c r="I67" s="21">
        <v>1111</v>
      </c>
      <c r="J67" s="27"/>
      <c r="K67" s="27"/>
      <c r="L67" s="21"/>
      <c r="M67" s="21"/>
      <c r="N67" s="21"/>
      <c r="O67" s="39">
        <f>E67/D67*100</f>
        <v>100</v>
      </c>
      <c r="P67" s="54"/>
      <c r="Q67" s="21"/>
      <c r="R67" s="21"/>
      <c r="S67" s="21"/>
      <c r="T67" s="33"/>
    </row>
    <row r="68" spans="1:20" ht="79.5" customHeight="1" x14ac:dyDescent="0.25">
      <c r="A68" s="55"/>
      <c r="B68" s="28" t="s">
        <v>78</v>
      </c>
      <c r="C68" s="29"/>
      <c r="D68" s="30"/>
      <c r="E68" s="30"/>
      <c r="F68" s="30"/>
      <c r="G68" s="30"/>
      <c r="H68" s="30"/>
      <c r="I68" s="30"/>
      <c r="J68" s="62" t="s">
        <v>79</v>
      </c>
      <c r="K68" s="62"/>
      <c r="L68" s="30"/>
      <c r="M68" s="30"/>
      <c r="N68" s="30"/>
      <c r="O68" s="56"/>
      <c r="P68" s="57"/>
      <c r="Q68" s="30"/>
      <c r="R68" s="30"/>
      <c r="S68" s="30"/>
      <c r="T68" s="33"/>
    </row>
    <row r="69" spans="1:20" ht="79.5" customHeight="1" x14ac:dyDescent="0.25">
      <c r="A69" s="55"/>
      <c r="B69" s="28" t="s">
        <v>68</v>
      </c>
      <c r="C69" s="29"/>
      <c r="D69" s="30"/>
      <c r="E69" s="30"/>
      <c r="F69" s="30"/>
      <c r="G69" s="30"/>
      <c r="H69" s="30"/>
      <c r="I69" s="30"/>
      <c r="J69" s="62" t="s">
        <v>80</v>
      </c>
      <c r="K69" s="62"/>
      <c r="L69" s="30"/>
      <c r="M69" s="30"/>
      <c r="N69" s="30"/>
      <c r="O69" s="56"/>
      <c r="P69" s="57"/>
      <c r="Q69" s="30"/>
      <c r="R69" s="30"/>
      <c r="S69" s="30"/>
      <c r="T69" s="33"/>
    </row>
    <row r="70" spans="1:20" ht="79.5" customHeight="1" x14ac:dyDescent="0.25">
      <c r="A70" s="55"/>
      <c r="B70" s="28"/>
      <c r="C70" s="29"/>
      <c r="D70" s="30"/>
      <c r="E70" s="30"/>
      <c r="F70" s="30"/>
      <c r="G70" s="30"/>
      <c r="H70" s="30"/>
      <c r="I70" s="30"/>
      <c r="J70" s="62"/>
      <c r="K70" s="62"/>
      <c r="L70" s="30"/>
      <c r="M70" s="30"/>
      <c r="N70" s="30"/>
      <c r="O70" s="56"/>
      <c r="P70" s="57"/>
      <c r="Q70" s="30"/>
      <c r="R70" s="30"/>
      <c r="S70" s="30"/>
      <c r="T70" s="33"/>
    </row>
    <row r="71" spans="1:20" x14ac:dyDescent="0.25">
      <c r="A71" s="55"/>
      <c r="B71" s="28"/>
      <c r="C71" s="29"/>
      <c r="D71" s="30"/>
      <c r="E71" s="30"/>
      <c r="F71" s="30"/>
      <c r="G71" s="30"/>
      <c r="H71" s="30"/>
      <c r="I71" s="30"/>
      <c r="J71" s="62"/>
      <c r="K71" s="62"/>
      <c r="L71" s="30"/>
      <c r="M71" s="30"/>
      <c r="N71" s="30"/>
      <c r="O71" s="56"/>
      <c r="P71" s="57"/>
      <c r="Q71" s="30"/>
      <c r="R71" s="30"/>
      <c r="S71" s="30"/>
      <c r="T71" s="33"/>
    </row>
    <row r="72" spans="1:20" ht="23.25" customHeight="1" x14ac:dyDescent="0.25">
      <c r="A72" s="55"/>
      <c r="B72" s="28"/>
      <c r="C72" s="29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56"/>
      <c r="P72" s="57"/>
      <c r="Q72" s="30"/>
      <c r="R72" s="30"/>
      <c r="S72" s="30"/>
      <c r="T72" s="32"/>
    </row>
    <row r="73" spans="1:20" ht="23.25" customHeight="1" x14ac:dyDescent="0.25">
      <c r="A73" s="55"/>
      <c r="B73" s="28"/>
      <c r="C73" s="29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56"/>
      <c r="P73" s="57"/>
      <c r="Q73" s="30"/>
      <c r="R73" s="30"/>
      <c r="S73" s="30"/>
      <c r="T73" s="32"/>
    </row>
    <row r="74" spans="1:20" ht="23.25" customHeight="1" x14ac:dyDescent="0.25">
      <c r="A74" s="55"/>
      <c r="B74" s="28"/>
      <c r="C74" s="29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56"/>
      <c r="P74" s="57"/>
      <c r="Q74" s="30"/>
      <c r="R74" s="30"/>
      <c r="S74" s="30"/>
      <c r="T74" s="32"/>
    </row>
    <row r="75" spans="1:20" ht="23.25" customHeight="1" x14ac:dyDescent="0.25">
      <c r="A75" s="55"/>
      <c r="B75" s="28"/>
      <c r="C75" s="29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56"/>
      <c r="P75" s="57"/>
      <c r="Q75" s="30"/>
      <c r="R75" s="30"/>
      <c r="S75" s="30"/>
      <c r="T75" s="32"/>
    </row>
    <row r="76" spans="1:20" ht="23.25" customHeight="1" x14ac:dyDescent="0.25">
      <c r="A76" s="5"/>
      <c r="B76" s="17"/>
      <c r="C76" s="9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1"/>
      <c r="P76" s="12"/>
      <c r="Q76" s="9"/>
      <c r="R76" s="9"/>
      <c r="S76" s="9"/>
    </row>
    <row r="77" spans="1:20" ht="23.25" customHeight="1" x14ac:dyDescent="0.25">
      <c r="A77" s="5"/>
      <c r="B77" s="17"/>
      <c r="C77" s="9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1"/>
      <c r="P77" s="12"/>
      <c r="Q77" s="9"/>
      <c r="R77" s="9"/>
      <c r="S77" s="9"/>
    </row>
    <row r="78" spans="1:20" x14ac:dyDescent="0.3">
      <c r="O78" s="13"/>
      <c r="P78" s="14"/>
      <c r="Q78" s="15"/>
    </row>
    <row r="79" spans="1:20" s="3" customFormat="1" ht="23.25" x14ac:dyDescent="0.35">
      <c r="A79" s="6"/>
      <c r="B79" s="16"/>
      <c r="C79" s="7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7"/>
      <c r="Q79" s="7"/>
      <c r="R79" s="7"/>
      <c r="S79" s="7"/>
    </row>
    <row r="80" spans="1:20" x14ac:dyDescent="0.3">
      <c r="C80" s="7" t="s">
        <v>25</v>
      </c>
    </row>
  </sheetData>
  <mergeCells count="56">
    <mergeCell ref="A2:S2"/>
    <mergeCell ref="L6:M6"/>
    <mergeCell ref="D4:M4"/>
    <mergeCell ref="N4:O6"/>
    <mergeCell ref="P4:P7"/>
    <mergeCell ref="Q4:Q7"/>
    <mergeCell ref="A4:A7"/>
    <mergeCell ref="B4:B7"/>
    <mergeCell ref="C4:C7"/>
    <mergeCell ref="R4:R7"/>
    <mergeCell ref="S4:S7"/>
    <mergeCell ref="D5:E6"/>
    <mergeCell ref="F5:M5"/>
    <mergeCell ref="F6:G6"/>
    <mergeCell ref="H6:I6"/>
    <mergeCell ref="J6:K6"/>
    <mergeCell ref="O10:O11"/>
    <mergeCell ref="N10:N11"/>
    <mergeCell ref="M10:M11"/>
    <mergeCell ref="L10:L11"/>
    <mergeCell ref="K10:K11"/>
    <mergeCell ref="J10:J11"/>
    <mergeCell ref="I10:I11"/>
    <mergeCell ref="H10:H11"/>
    <mergeCell ref="G10:G11"/>
    <mergeCell ref="F10:F11"/>
    <mergeCell ref="E10:E11"/>
    <mergeCell ref="D10:D11"/>
    <mergeCell ref="C10:C11"/>
    <mergeCell ref="B10:B11"/>
    <mergeCell ref="A10:A11"/>
    <mergeCell ref="O63:O65"/>
    <mergeCell ref="L63:L65"/>
    <mergeCell ref="M63:M65"/>
    <mergeCell ref="N63:N65"/>
    <mergeCell ref="K63:K65"/>
    <mergeCell ref="A63:A65"/>
    <mergeCell ref="J63:J65"/>
    <mergeCell ref="I63:I65"/>
    <mergeCell ref="H63:H65"/>
    <mergeCell ref="G63:G65"/>
    <mergeCell ref="F63:F65"/>
    <mergeCell ref="B27:B28"/>
    <mergeCell ref="E63:E65"/>
    <mergeCell ref="D63:D65"/>
    <mergeCell ref="C63:C65"/>
    <mergeCell ref="B63:B65"/>
    <mergeCell ref="B33:B34"/>
    <mergeCell ref="D12:D13"/>
    <mergeCell ref="E12:E13"/>
    <mergeCell ref="J12:J13"/>
    <mergeCell ref="K12:K13"/>
    <mergeCell ref="B25:B26"/>
    <mergeCell ref="B13:B14"/>
    <mergeCell ref="B20:B21"/>
    <mergeCell ref="B22:B23"/>
  </mergeCells>
  <pageMargins left="0" right="0" top="0" bottom="0" header="0.31496062992125984" footer="0.31496062992125984"/>
  <pageSetup paperSize="9" scale="43" orientation="landscape" r:id="rId1"/>
  <rowBreaks count="1" manualBreakCount="1">
    <brk id="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DreamLair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Бокова Людмила</cp:lastModifiedBy>
  <cp:lastPrinted>2018-01-22T08:38:00Z</cp:lastPrinted>
  <dcterms:created xsi:type="dcterms:W3CDTF">2015-01-12T10:09:37Z</dcterms:created>
  <dcterms:modified xsi:type="dcterms:W3CDTF">2019-01-31T12:00:56Z</dcterms:modified>
</cp:coreProperties>
</file>